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hp\Desktop\New folder 4th revision\"/>
    </mc:Choice>
  </mc:AlternateContent>
  <xr:revisionPtr revIDLastSave="0" documentId="13_ncr:1_{87373C90-3018-4498-8261-DD71003908EF}" xr6:coauthVersionLast="43" xr6:coauthVersionMax="43" xr10:uidLastSave="{00000000-0000-0000-0000-000000000000}"/>
  <bookViews>
    <workbookView xWindow="-110" yWindow="-110" windowWidth="19420" windowHeight="10420" tabRatio="702" xr2:uid="{44A2348F-5012-4216-A8E5-B284F292C274}"/>
  </bookViews>
  <sheets>
    <sheet name="Summary Sheet  PPCB" sheetId="12" r:id="rId1"/>
    <sheet name="Air Quality  PPCB" sheetId="1" r:id="rId2"/>
    <sheet name="CIE 1 PPCB" sheetId="2" r:id="rId3"/>
    <sheet name="CIE 2(i) PPCB" sheetId="3" r:id="rId4"/>
    <sheet name="CIE 3 PPCB" sheetId="4" r:id="rId5"/>
    <sheet name="CIE 4 PPCB RO,SEE,CEE" sheetId="5" r:id="rId6"/>
    <sheet name="CBGB 3(PPCB)" sheetId="11" r:id="rId7"/>
    <sheet name="COS 1 PPCB" sheetId="6" r:id="rId8"/>
    <sheet name="  COS 2 -3 PPCB" sheetId="7" r:id="rId9"/>
    <sheet name="COS 4 PPCB" sheetId="10" r:id="rId10"/>
    <sheet name="COS 5 PPCB" sheetId="9" r:id="rId11"/>
  </sheets>
  <definedNames>
    <definedName name="_xlnm.Print_Area" localSheetId="1">'Air Quality  PPCB'!$A$1:$M$42</definedName>
    <definedName name="_xlnm.Print_Area" localSheetId="5">'CIE 4 PPCB RO,SEE,CEE'!$A$1:$Q$79</definedName>
    <definedName name="_xlnm.Print_Area" localSheetId="10">'COS 5 PPCB'!$A$1:$J$17</definedName>
    <definedName name="_xlnm.Print_Area" localSheetId="0">'Summary Sheet  PPCB'!$A$1:$L$19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6" i="5" l="1"/>
  <c r="D58" i="5"/>
  <c r="D59" i="5"/>
  <c r="D60" i="5"/>
  <c r="D61" i="5"/>
  <c r="D62" i="5"/>
  <c r="D63" i="5"/>
  <c r="D64" i="5"/>
  <c r="D65" i="5"/>
  <c r="D57" i="5"/>
  <c r="D50" i="5"/>
  <c r="D15" i="3"/>
  <c r="C15" i="2"/>
  <c r="D15" i="2"/>
  <c r="D16" i="5"/>
  <c r="D13" i="4"/>
  <c r="D10" i="4"/>
  <c r="D9" i="4"/>
  <c r="D8" i="4"/>
  <c r="D7" i="4"/>
  <c r="D15" i="4" s="1"/>
  <c r="E10" i="12"/>
  <c r="E8" i="12"/>
  <c r="D6" i="3"/>
  <c r="G15" i="6" l="1"/>
  <c r="F15" i="6"/>
  <c r="D15" i="5"/>
  <c r="D14" i="5"/>
  <c r="D13" i="5"/>
  <c r="D12" i="5"/>
  <c r="D11" i="5"/>
  <c r="D10" i="5"/>
  <c r="D9" i="5"/>
  <c r="D8" i="5"/>
  <c r="D7" i="5"/>
  <c r="C66" i="5"/>
  <c r="C33" i="5"/>
  <c r="D33" i="5"/>
  <c r="D14" i="12"/>
  <c r="E15" i="11" l="1"/>
  <c r="D15" i="11"/>
  <c r="F15" i="10" l="1"/>
  <c r="C15" i="10"/>
  <c r="D15" i="6" l="1"/>
  <c r="C15" i="6"/>
  <c r="C16" i="5" l="1"/>
  <c r="C15" i="4"/>
  <c r="C1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</authors>
  <commentList>
    <comment ref="I5" authorId="0" shapeId="0" xr:uid="{3246DE50-BA5B-472E-A0EF-58DC9788D35C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Cumm. Progress includes base line data and progress of all previous months. </t>
        </r>
      </text>
    </comment>
    <comment ref="E6" authorId="0" shapeId="0" xr:uid="{302EBC16-664E-414C-9BDE-F0EF33159949}">
      <text>
        <r>
          <rPr>
            <b/>
            <sz val="9"/>
            <color indexed="81"/>
            <rFont val="Tahoma"/>
            <charset val="1"/>
          </rPr>
          <t>hp:</t>
        </r>
        <r>
          <rPr>
            <sz val="9"/>
            <color indexed="81"/>
            <rFont val="Tahoma"/>
            <charset val="1"/>
          </rPr>
          <t xml:space="preserve">
Target inclues baseline figures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</authors>
  <commentList>
    <comment ref="I3" authorId="0" shapeId="0" xr:uid="{A6EC7268-B28E-4B9D-815A-E4EB0520F7BD}">
      <text>
        <r>
          <rPr>
            <b/>
            <sz val="8"/>
            <color indexed="81"/>
            <rFont val="Tahoma"/>
            <family val="2"/>
          </rPr>
          <t>hp:</t>
        </r>
        <r>
          <rPr>
            <sz val="8"/>
            <color indexed="81"/>
            <rFont val="Tahoma"/>
            <family val="2"/>
          </rPr>
          <t xml:space="preserve">
i) MOU status
ii) Primary study status
iii) Secondary study status
iv) Percentage of study completed etc. </t>
        </r>
        <r>
          <rPr>
            <sz val="9"/>
            <color indexed="81"/>
            <rFont val="Tahoma"/>
            <family val="2"/>
          </rPr>
          <t xml:space="preserve">
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</authors>
  <commentList>
    <comment ref="J4" authorId="0" shapeId="0" xr:uid="{68C9B20F-EF02-4D5D-8104-983D43FC1E9C}">
      <text>
        <r>
          <rPr>
            <b/>
            <sz val="9"/>
            <color indexed="81"/>
            <rFont val="Tahoma"/>
            <charset val="1"/>
          </rPr>
          <t>hp:</t>
        </r>
        <r>
          <rPr>
            <sz val="9"/>
            <color indexed="81"/>
            <rFont val="Tahoma"/>
            <charset val="1"/>
          </rPr>
          <t xml:space="preserve">
(6-4/4)x100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</authors>
  <commentList>
    <comment ref="C3" authorId="0" shapeId="0" xr:uid="{C225BE4E-6FF6-4561-AE3D-6E068E8A6FC0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Work completed upto 31.03.2019
</t>
        </r>
      </text>
    </comment>
    <comment ref="D3" authorId="0" shapeId="0" xr:uid="{68E6BC83-EE32-4B63-9F93-92DF4364578E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Targets includes baseline figures
</t>
        </r>
      </text>
    </comment>
    <comment ref="F3" authorId="0" shapeId="0" xr:uid="{9860033C-BBA2-4F0F-8CEC-FFE3C49602A7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One month progess only
</t>
        </r>
      </text>
    </comment>
    <comment ref="I3" authorId="0" shapeId="0" xr:uid="{E6C880CD-9AAA-4A29-9483-C084DFD61D84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Cumm. Progress inclues baseline and all previous months figures
</t>
        </r>
      </text>
    </comment>
    <comment ref="K3" authorId="0" shapeId="0" xr:uid="{BF1D62B9-1C03-4FEC-8E97-9F185CA3A639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Reason for slow progress etc. </t>
        </r>
      </text>
    </comment>
    <comment ref="F4" authorId="0" shapeId="0" xr:uid="{A97AE02F-02CD-4164-B454-E04DC0FBF49F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only taking design</t>
        </r>
      </text>
    </comment>
    <comment ref="G4" authorId="0" shapeId="0" xr:uid="{704CB88C-765B-4DB8-B19A-F6813C04909B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This should be equal to or less than figure mentioned in coloumn 6</t>
        </r>
      </text>
    </comment>
    <comment ref="H4" authorId="0" shapeId="0" xr:uid="{C844BF73-7187-42FD-AFAF-EF0E3774AE40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This should be equal to or less than figure mentioned in coloumn 7
</t>
        </r>
      </text>
    </comment>
    <comment ref="I4" authorId="0" shapeId="0" xr:uid="{60BCF774-FDAB-4749-AF3A-2DD0D005FB00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Progress of all previous months ( April 19 +May 19+…...+Base line data)</t>
        </r>
      </text>
    </comment>
    <comment ref="D5" authorId="0" shapeId="0" xr:uid="{B60996E1-F184-4A64-963B-639815FE6E90}">
      <text>
        <r>
          <rPr>
            <b/>
            <sz val="9"/>
            <color indexed="81"/>
            <rFont val="Tahoma"/>
            <charset val="1"/>
          </rPr>
          <t>hp:</t>
        </r>
        <r>
          <rPr>
            <sz val="9"/>
            <color indexed="81"/>
            <rFont val="Tahoma"/>
            <charset val="1"/>
          </rPr>
          <t xml:space="preserve">
Taraget inclues Baseline figures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</authors>
  <commentList>
    <comment ref="H4" authorId="0" shapeId="0" xr:uid="{EA275166-7D62-44D3-B79D-1A5C60B867A6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Progress of all previous months ( April 19 +May 19+…...+Base line data)</t>
        </r>
      </text>
    </comment>
    <comment ref="D5" authorId="0" shapeId="0" xr:uid="{1FDF2DA9-88EB-4F25-B097-8472D1DE7F79}">
      <text>
        <r>
          <rPr>
            <b/>
            <sz val="9"/>
            <color indexed="81"/>
            <rFont val="Tahoma"/>
            <charset val="1"/>
          </rPr>
          <t>hp:</t>
        </r>
        <r>
          <rPr>
            <sz val="9"/>
            <color indexed="81"/>
            <rFont val="Tahoma"/>
            <charset val="1"/>
          </rPr>
          <t xml:space="preserve">
Target includes baseline figures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</authors>
  <commentList>
    <comment ref="I3" authorId="0" shapeId="0" xr:uid="{77AB2B20-1300-4C9B-80B8-A3CA795F727F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Progress of all previous months ( April 19 +May 19+…...+Base line data) </t>
        </r>
      </text>
    </comment>
    <comment ref="D5" authorId="0" shapeId="0" xr:uid="{A730C305-CBA0-412A-A4E4-0535DEC571EA}">
      <text>
        <r>
          <rPr>
            <b/>
            <sz val="9"/>
            <color indexed="81"/>
            <rFont val="Tahoma"/>
            <charset val="1"/>
          </rPr>
          <t>hp:</t>
        </r>
        <r>
          <rPr>
            <sz val="9"/>
            <color indexed="81"/>
            <rFont val="Tahoma"/>
            <charset val="1"/>
          </rPr>
          <t xml:space="preserve">
Target inclues baseline figures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</authors>
  <commentList>
    <comment ref="K3" authorId="0" shapeId="0" xr:uid="{D8FEF0BC-B4E4-459B-913E-F90C0389D7B6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Progress of all previous months ( April 19 +May 19+…...+Base line data) </t>
        </r>
      </text>
    </comment>
    <comment ref="D6" authorId="0" shapeId="0" xr:uid="{62CA57FB-4F08-4371-B96F-FADEB61685C3}">
      <text>
        <r>
          <rPr>
            <b/>
            <sz val="9"/>
            <color indexed="81"/>
            <rFont val="Tahoma"/>
            <charset val="1"/>
          </rPr>
          <t>hp:</t>
        </r>
        <r>
          <rPr>
            <sz val="9"/>
            <color indexed="81"/>
            <rFont val="Tahoma"/>
            <charset val="1"/>
          </rPr>
          <t xml:space="preserve">
Target includes baseline figures</t>
        </r>
      </text>
    </comment>
    <comment ref="D20" authorId="0" shapeId="0" xr:uid="{21E2B652-C050-4D04-94D2-F0ED46C46CD4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10 pecent check on RO inspection
</t>
        </r>
      </text>
    </comment>
    <comment ref="K20" authorId="0" shapeId="0" xr:uid="{CF9E7E8D-D9F0-4BF8-A1B5-C8DED7FCADB4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Progress of all previous months ( April 19 +May 19+…...+Base line data) </t>
        </r>
      </text>
    </comment>
    <comment ref="D37" authorId="0" shapeId="0" xr:uid="{C6430273-BCFA-4F57-929B-D1C53D5F8F3E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5% check on ZO inspection
</t>
        </r>
      </text>
    </comment>
    <comment ref="K37" authorId="0" shapeId="0" xr:uid="{75EB5171-AD35-46C8-9692-8C8CCE0F6E13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Progress of all previous months ( April 19 +May 19+…...+Base line data) </t>
        </r>
      </text>
    </comment>
    <comment ref="K53" authorId="0" shapeId="0" xr:uid="{428CFD0B-CDAD-4D23-A48A-A95FB58C9879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Progress of all previous months ( April 19 +May 19+…...+Base line data) 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</authors>
  <commentList>
    <comment ref="K3" authorId="0" shapeId="0" xr:uid="{FC2804CE-BFE4-4516-A22E-89399C6377BD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Base line data not to be considered in the progress
</t>
        </r>
      </text>
    </comment>
    <comment ref="N5" authorId="0" shapeId="0" xr:uid="{5CA65DBE-0454-4A37-900A-E0912EA748FF}">
      <text>
        <r>
          <rPr>
            <b/>
            <sz val="9"/>
            <color indexed="81"/>
            <rFont val="Tahoma"/>
            <family val="2"/>
          </rPr>
          <t>12- Nos incident reported previous year by this time say 'X'/X
*100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  <author>hp</author>
  </authors>
  <commentList>
    <comment ref="F4" authorId="0" shapeId="0" xr:uid="{0FFD9B22-D277-4D6C-B8C2-F19BB3FC50E9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Baseline data not added in the target
</t>
        </r>
      </text>
    </comment>
    <comment ref="G4" authorId="1" shapeId="0" xr:uid="{AE197C4F-B35C-4C73-B9DE-6289945FE40F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Other than Base line
figures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</authors>
  <commentList>
    <comment ref="F3" authorId="0" shapeId="0" xr:uid="{945E9372-16E4-42F1-A2C9-8B239F45A3E0}">
      <text>
        <r>
          <rPr>
            <sz val="9"/>
            <color indexed="81"/>
            <rFont val="Tahoma"/>
            <family val="2"/>
          </rPr>
          <t>2 DG sets inspection per week for larger district otherwise 1 inpsectin per week</t>
        </r>
      </text>
    </comment>
    <comment ref="K3" authorId="0" shapeId="0" xr:uid="{1B50A833-272A-405B-99DE-A64E0B3048D7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Progress of all previous months ( April 19 +May 19+…...+Base line data) </t>
        </r>
      </text>
    </comment>
    <comment ref="E4" authorId="0" shapeId="0" xr:uid="{EE60D186-F651-4B27-9B93-B98FBB70E5BA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i) SCN:
ii) Sealed:
iii) Action Under process:</t>
        </r>
      </text>
    </comment>
    <comment ref="M4" authorId="0" shapeId="0" xr:uid="{CD2094E4-BE73-4EFD-8FB6-ABEE74363829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i) SCN:
ii) Sealed:
iii) Action Under process:</t>
        </r>
      </text>
    </comment>
  </commentList>
</comments>
</file>

<file path=xl/sharedStrings.xml><?xml version="1.0" encoding="utf-8"?>
<sst xmlns="http://schemas.openxmlformats.org/spreadsheetml/2006/main" count="606" uniqueCount="219">
  <si>
    <t xml:space="preserve">Proforma for Air Quality Monitoring  report by PPCB </t>
  </si>
  <si>
    <t>Sr. 
No.</t>
  </si>
  <si>
    <t xml:space="preserve">City </t>
  </si>
  <si>
    <t>Monitoring Station  (Locations at)</t>
  </si>
  <si>
    <t>Baseline 
(Avg. Value of corresponding month of 2018)</t>
  </si>
  <si>
    <t>Remarks of PPCB/ concrned officer, if any</t>
  </si>
  <si>
    <t>PM 10</t>
  </si>
  <si>
    <t xml:space="preserve">AQI </t>
  </si>
  <si>
    <t>Mandi Gobindgarh</t>
  </si>
  <si>
    <t>United Steels</t>
  </si>
  <si>
    <t>Modi Oil Mill</t>
  </si>
  <si>
    <t>CAAQMS</t>
  </si>
  <si>
    <t>Average</t>
  </si>
  <si>
    <t xml:space="preserve">Khanna </t>
  </si>
  <si>
    <t>Markfed Vanaspati</t>
  </si>
  <si>
    <t>Jalandhar</t>
  </si>
  <si>
    <t>PPCB Office Bldg</t>
  </si>
  <si>
    <t>MC Office Bldg</t>
  </si>
  <si>
    <t>ESI Hosp Bldg</t>
  </si>
  <si>
    <t>Ludhiana</t>
  </si>
  <si>
    <t>Milk Plant</t>
  </si>
  <si>
    <t>RO-PPCB</t>
  </si>
  <si>
    <t>Nahar Spinning Mill</t>
  </si>
  <si>
    <t>Vishwakarma Chowk</t>
  </si>
  <si>
    <t xml:space="preserve">Patiala </t>
  </si>
  <si>
    <t>Ceylon Ind/Kains</t>
  </si>
  <si>
    <t>Fire Brigade Office</t>
  </si>
  <si>
    <t xml:space="preserve">Amritsar </t>
  </si>
  <si>
    <t>Nagina Soap Factory</t>
  </si>
  <si>
    <t xml:space="preserve">Nayan Nangal </t>
  </si>
  <si>
    <t>NFL</t>
  </si>
  <si>
    <t>PACL</t>
  </si>
  <si>
    <t>DeraBassi</t>
  </si>
  <si>
    <t>PCPL, Ramgarh</t>
  </si>
  <si>
    <t>Dera Baba Nanak</t>
  </si>
  <si>
    <t>C-PYTE</t>
  </si>
  <si>
    <r>
      <t xml:space="preserve">Standard </t>
    </r>
    <r>
      <rPr>
        <sz val="11"/>
        <color theme="1"/>
        <rFont val="Calibri"/>
        <family val="2"/>
      </rPr>
      <t>µ</t>
    </r>
    <r>
      <rPr>
        <sz val="9.35"/>
        <color theme="1"/>
        <rFont val="Calibri"/>
        <family val="2"/>
      </rPr>
      <t>g/m3</t>
    </r>
    <r>
      <rPr>
        <sz val="11"/>
        <color theme="1"/>
        <rFont val="Calibri"/>
        <family val="2"/>
        <scheme val="minor"/>
      </rPr>
      <t xml:space="preserve"> (Annual)</t>
    </r>
  </si>
  <si>
    <t>CIE-1: Progress regarding conversion to Side Hood Suction in Induction Furnaces (PPCB)</t>
  </si>
  <si>
    <t>Sr. No.</t>
  </si>
  <si>
    <t>Name of city</t>
  </si>
  <si>
    <t>Baseline as on 31.03.2019
 (No. of Induction furnaces already converted to Side Hood Suction )</t>
  </si>
  <si>
    <t xml:space="preserve">Targets  
(Nos of Induction furnaces to be converted to Side Hood Suction </t>
  </si>
  <si>
    <t>Timeline</t>
  </si>
  <si>
    <t xml:space="preserve">Tentative emission redcution acheived. </t>
  </si>
  <si>
    <t>Remarks of concerned Deptt./officer (If any)</t>
  </si>
  <si>
    <t>Remarks of DECC</t>
  </si>
  <si>
    <t xml:space="preserve">taken design of side hood technology </t>
  </si>
  <si>
    <t>started fabrication</t>
  </si>
  <si>
    <t>converted to Side Hood Suction</t>
  </si>
  <si>
    <t>30.09.2019</t>
  </si>
  <si>
    <t>NA</t>
  </si>
  <si>
    <t xml:space="preserve">Total </t>
  </si>
  <si>
    <t>CIE -2(i) :Progress regarding industries to be converted from coal to CNG (PPCB)</t>
  </si>
  <si>
    <t>Baseline as on 31.03.2019 
(No of Industries already converted to CNG)</t>
  </si>
  <si>
    <t>Targets 
(No of Industries to be converted to CNG)</t>
  </si>
  <si>
    <t>Signed agreement with CNG company</t>
  </si>
  <si>
    <t xml:space="preserve"> Converted to CNG  </t>
  </si>
  <si>
    <t>31.03.2021</t>
  </si>
  <si>
    <t>CIE 3:Progress regarding Conversion of Natural Draft Brick Kilns to Induced DraftBrick Kilns (PPCB)</t>
  </si>
  <si>
    <t>Baseline as on 31.03.2019  (Nos of brick kilns already converted)</t>
  </si>
  <si>
    <t>Targets 
(Nos of brick kilns to be converted)</t>
  </si>
  <si>
    <t xml:space="preserve">taken design for induced draft technology
</t>
  </si>
  <si>
    <t xml:space="preserve">Started construction
</t>
  </si>
  <si>
    <t xml:space="preserve">Converted to
Induced Draft
</t>
  </si>
  <si>
    <t>Baseline as on 31.03.2019 
(No. of Industries inspected)</t>
  </si>
  <si>
    <t>Targets 
(Nos of air polluing industries within 5 Km of MC limit to be inspected)</t>
  </si>
  <si>
    <t>Timeline for inspection of targetted units</t>
  </si>
  <si>
    <t xml:space="preserve">Air polluting industries inspected
</t>
  </si>
  <si>
    <t>Action taken against non-complying industries</t>
  </si>
  <si>
    <t>No. of Industries inspected
w.r.t Adequacy of APCD</t>
  </si>
  <si>
    <t>No. of industries having adequate APCD</t>
  </si>
  <si>
    <t>No. of Industries not complying (APCD not adequate)</t>
  </si>
  <si>
    <t>SCN/ Bank guarantee taken etc. (Nos)</t>
  </si>
  <si>
    <t>Unit closed (Nos)</t>
  </si>
  <si>
    <t>COS 1 – Progress regarding Dissemination of Air Quality Index (PPCB)</t>
  </si>
  <si>
    <t xml:space="preserve">Baseline as on 31.03.2019 </t>
  </si>
  <si>
    <t xml:space="preserve">Targets </t>
  </si>
  <si>
    <t>Remarks of concerned Deptt./ officer (If any)</t>
  </si>
  <si>
    <t>No.manual AAQMS already installed.</t>
  </si>
  <si>
    <t>No. CAAQMS already installed.</t>
  </si>
  <si>
    <t>31.03.2020</t>
  </si>
  <si>
    <t>Total</t>
  </si>
  <si>
    <t>COS 2 &amp; 3 – Establish an Air Quality Management Division at SPCB HQ and helpline in each city as well as SPCB HQ (PPCB)</t>
  </si>
  <si>
    <t>PPCB HO Patiala</t>
  </si>
  <si>
    <t>No separate divison/helpline on air quality management at HO</t>
  </si>
  <si>
    <t xml:space="preserve">Separate divisiion and helpline on air quality management at HO to be set up </t>
  </si>
  <si>
    <t>RO PPCB Fatehgarh Sahib</t>
  </si>
  <si>
    <t>No separate helpline on air quality management</t>
  </si>
  <si>
    <t xml:space="preserve">Separate helpline on air quality management to be set up </t>
  </si>
  <si>
    <t>RO PPCB Jalandhar</t>
  </si>
  <si>
    <t>RO PPCB Ludhiana</t>
  </si>
  <si>
    <t>RO PPCB Patiala</t>
  </si>
  <si>
    <t>RO PPCB Amritsar</t>
  </si>
  <si>
    <t>RO PPCB Mohali</t>
  </si>
  <si>
    <t>RO PPCB Batala</t>
  </si>
  <si>
    <t>COS 4 – Monitoring of DG sets and actions against violations (PPCB)</t>
  </si>
  <si>
    <t xml:space="preserve">No. of DG sets inspected </t>
  </si>
  <si>
    <t>No. of DG sets found violating norms</t>
  </si>
  <si>
    <t>COS 5 – Source Apportionment Study (PPCB)</t>
  </si>
  <si>
    <t>Source Apportionment Studies conducted (Yes/No)</t>
  </si>
  <si>
    <t>Source Apportionment Studies to be conducted (Yes/No)</t>
  </si>
  <si>
    <t>Name of the agency selected for conducting study</t>
  </si>
  <si>
    <t>No</t>
  </si>
  <si>
    <t>Yes</t>
  </si>
  <si>
    <t>Proforma A-1</t>
  </si>
  <si>
    <t>Proforma A-2</t>
  </si>
  <si>
    <t>Proforma A-3</t>
  </si>
  <si>
    <t>Proforma A-4</t>
  </si>
  <si>
    <t>Proforma A-5</t>
  </si>
  <si>
    <t>CBGB 3 –  Progress regarding Control on burning of agriculture waste and crop residue (PPCB)</t>
  </si>
  <si>
    <t>Remarks of concerned Deptt./ officer 
(% age devation w.r. t pervious year)</t>
  </si>
  <si>
    <t>No of incident reported by PRSC &amp; other means</t>
  </si>
  <si>
    <t>No. of challans issued during last season</t>
  </si>
  <si>
    <t>Environmental compensation imposed during last season (Rs.)</t>
  </si>
  <si>
    <t>No. of challans issued</t>
  </si>
  <si>
    <t>Environmental compensation imposed</t>
  </si>
  <si>
    <t>Zero stubble buring / crop residue burning</t>
  </si>
  <si>
    <t>Seasonal activity</t>
  </si>
  <si>
    <t>Proforma A-6</t>
  </si>
  <si>
    <t>Proforma A-7</t>
  </si>
  <si>
    <t>Proforma A-8</t>
  </si>
  <si>
    <t>Proforma A-9</t>
  </si>
  <si>
    <t xml:space="preserve">Directoroate of Environment &amp; Climate Change </t>
  </si>
  <si>
    <t xml:space="preserve">Sr No. </t>
  </si>
  <si>
    <t>Activity</t>
  </si>
  <si>
    <t>Measuring units/
Performance Indicator</t>
  </si>
  <si>
    <t xml:space="preserve">Targets
 </t>
  </si>
  <si>
    <t>No. CAAQMS  installed</t>
  </si>
  <si>
    <t>No separate divisiion &amp; helpline exists</t>
  </si>
  <si>
    <t>Summary of activities related to PPCB</t>
  </si>
  <si>
    <t>50% (related to emissions of individual industry)</t>
  </si>
  <si>
    <t>-</t>
  </si>
  <si>
    <t>Performance yet to be assessed.</t>
  </si>
  <si>
    <t xml:space="preserve">Raj Steel </t>
  </si>
  <si>
    <t>As Sec School</t>
  </si>
  <si>
    <t>PWSSB Guest House</t>
  </si>
  <si>
    <t xml:space="preserve"> (CAAQMS)</t>
  </si>
  <si>
    <t>VM Chilling Centre</t>
  </si>
  <si>
    <t>Winsome Yarn</t>
  </si>
  <si>
    <t>PPCB has  taken up matter with CPCB for clarification</t>
  </si>
  <si>
    <t xml:space="preserve">Action Plan for Clean Air </t>
  </si>
  <si>
    <t xml:space="preserve">Nos </t>
  </si>
  <si>
    <t>Progress</t>
  </si>
  <si>
    <t>8 (4+7)</t>
  </si>
  <si>
    <t>Nos</t>
  </si>
  <si>
    <t>CIE-1: Conversion to Side Hood Suction in Induction Furnaces</t>
  </si>
  <si>
    <t>CIE -2(i) :Industries to be converted from coal to CNG</t>
  </si>
  <si>
    <t>COS 2 &amp; 3 – Establish an Air Quality Management Division at SPCB HQ and helpline in each city as well as SPCB HQ</t>
  </si>
  <si>
    <t>COS 4 – Monitoring of DG sets and actions against violations</t>
  </si>
  <si>
    <t xml:space="preserve">CIE 4 Action against non-complying Industrial units ( Out of 2279 industries located within 5 Km of MC limit) </t>
  </si>
  <si>
    <t>Remarks of concerned Deptt.</t>
  </si>
  <si>
    <t xml:space="preserve">SCN = ___Nos 
Closed =__ Nos </t>
  </si>
  <si>
    <t>CIE 4:  Action against non-complying Industrial units ( Out of 2279 industries located within 5 Km of MC limit) -Action at  RO Level</t>
  </si>
  <si>
    <t xml:space="preserve">4 (ii) </t>
  </si>
  <si>
    <t xml:space="preserve">4 (iii) </t>
  </si>
  <si>
    <t>CIE 4:  Action against non-complying Industrial units ( Out of 2279 industries located within 5 Km of MC limit) -Action at  SEE Level</t>
  </si>
  <si>
    <t>CIE 4:  Action against non-complying Industrial units ( Out of 2279 industries located within 5 Km of MC limit) -Action at  CEE Level</t>
  </si>
  <si>
    <t xml:space="preserve"> 
Achievement =_____% </t>
  </si>
  <si>
    <t>100% acti</t>
  </si>
  <si>
    <t>% w,</t>
  </si>
  <si>
    <t>CIE 4 Action against non-complying Industrial units (RO-PPCB)</t>
  </si>
  <si>
    <t>CIE 4 Action against non-complying Industrial units (SEE-PPCB)</t>
  </si>
  <si>
    <t>CIE 4 Action against non-complying Industrial units (CEE-PPCB)</t>
  </si>
  <si>
    <t>CIE 4 Action against non-complying Industrial units ( Overall-PPCB)</t>
  </si>
  <si>
    <t>CBGB 3 – Control on burning of agriculture waste and crop residue</t>
  </si>
  <si>
    <t>No of incident reported</t>
  </si>
  <si>
    <t>50479 during year 2018</t>
  </si>
  <si>
    <t>COS 1 –Dissemination of Air Quality Index</t>
  </si>
  <si>
    <t>Zero stubble  burning</t>
  </si>
  <si>
    <t>i) No. CAAQMS  installed 
ii) Nos of display Board</t>
  </si>
  <si>
    <t>i) 06
ii) 01</t>
  </si>
  <si>
    <t>PPCB has  taken up matter with CPCB for setting up of CAAQMS</t>
  </si>
  <si>
    <t>i) 0
ii) 0</t>
  </si>
  <si>
    <t>No of Display Board installed</t>
  </si>
  <si>
    <t>No of Display Board  installed</t>
  </si>
  <si>
    <t>Set up /Not set up</t>
  </si>
  <si>
    <t>Not set up</t>
  </si>
  <si>
    <t xml:space="preserve">CIE 3: Conversion of Natural Draft Brick Kilns to Induced Draft Brick Kilns </t>
  </si>
  <si>
    <t>PM 10 µg/m3 
(Range for 09 cities)</t>
  </si>
  <si>
    <t>60 (Standard)</t>
  </si>
  <si>
    <t>76-292</t>
  </si>
  <si>
    <t>50-201</t>
  </si>
  <si>
    <t>Nos of city covered</t>
  </si>
  <si>
    <t xml:space="preserve"> i) DG sets Monitored (Nos) 
ii) Action against violators (Nos)</t>
  </si>
  <si>
    <t xml:space="preserve">i) Monitored 26 Nos
ii) SCN issued: 3 Nos &amp; Action under process: 5 nos. 
</t>
  </si>
  <si>
    <t xml:space="preserve">i) Monitored 8 Nos
ii) SCN issued: 8 Nos &amp; Action under process: 0 nos. 
</t>
  </si>
  <si>
    <t xml:space="preserve">CIE-0: Air Quality Monitoring  report by PPCB </t>
  </si>
  <si>
    <t xml:space="preserve">%age Deviation from average value of corrospending month of 2018 </t>
  </si>
  <si>
    <t>Proforma A-0</t>
  </si>
  <si>
    <t>Cummulative Progress as on 31.05.2019
No. of units that have</t>
  </si>
  <si>
    <t>Cummalative as on 31.05.2019</t>
  </si>
  <si>
    <t>May,19</t>
  </si>
  <si>
    <t>Current Month (May 2019)
( Monthly Avg Air Quality )</t>
  </si>
  <si>
    <t>Cummulative Progress as on 31.05.2019
( Monthly Avg Air Quality )</t>
  </si>
  <si>
    <t>Progress of May, 2019
No. of units that have</t>
  </si>
  <si>
    <t>Converted to Side Hood Suction</t>
  </si>
  <si>
    <t>Progress of May, 2019
No. of unis that have</t>
  </si>
  <si>
    <t>Progress of May, 2019
Nos of BKO that  have</t>
  </si>
  <si>
    <t>Progress of May,2019</t>
  </si>
  <si>
    <t>Progress as on 31.05.2019</t>
  </si>
  <si>
    <t>Progress of May, 2019</t>
  </si>
  <si>
    <t>100% Action against all non-complying units</t>
  </si>
  <si>
    <t>Regular inspections</t>
  </si>
  <si>
    <t>100% Achieved</t>
  </si>
  <si>
    <t>Cumm. Progress as on 31.05.2019</t>
  </si>
  <si>
    <t>Cumm. progress as on 31.05.2019
Nos of BKO that  have</t>
  </si>
  <si>
    <t>Cummulative progress as on 31.05.2019
No. of unis that have</t>
  </si>
  <si>
    <t>Additonal No.of  CAAQMS to be installed</t>
  </si>
  <si>
    <t>Additional No of Display Board to be installed</t>
  </si>
  <si>
    <t>i)  10
ii) 09</t>
  </si>
  <si>
    <t>Progress as on May,2019</t>
  </si>
  <si>
    <t>Set up/Not Set up</t>
  </si>
  <si>
    <t>Cumm. progress as on 31.05.2019</t>
  </si>
  <si>
    <t>Targets 
(Min. nos. of DG sets to be inspected )</t>
  </si>
  <si>
    <t>Action against violators</t>
  </si>
  <si>
    <t>Action against violators (Nos.)</t>
  </si>
  <si>
    <t>No. of DG sets monitored</t>
  </si>
  <si>
    <t>Status of study conducted (Yes/No)</t>
  </si>
  <si>
    <t>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</si>
</sst>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9.35"/>
      <color theme="1"/>
      <name val="Calibri"/>
      <family val="2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11"/>
      <name val="Tahoma"/>
      <family val="2"/>
    </font>
    <font>
      <sz val="11"/>
      <color theme="1"/>
      <name val="Tahoma"/>
      <family val="2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theme="9" tint="0.79998168889431442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12" xfId="0" applyFont="1" applyBorder="1" applyAlignment="1">
      <alignment horizontal="center" vertical="top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7" fillId="0" borderId="12" xfId="0" applyFont="1" applyBorder="1" applyAlignment="1">
      <alignment horizontal="left" vertical="top" wrapText="1"/>
    </xf>
    <xf numFmtId="0" fontId="8" fillId="0" borderId="12" xfId="0" applyFont="1" applyFill="1" applyBorder="1" applyAlignment="1">
      <alignment horizontal="left" vertical="top" wrapText="1"/>
    </xf>
    <xf numFmtId="0" fontId="9" fillId="0" borderId="12" xfId="0" applyFont="1" applyFill="1" applyBorder="1" applyAlignment="1">
      <alignment horizontal="center" vertical="top" wrapText="1" readingOrder="1"/>
    </xf>
    <xf numFmtId="0" fontId="8" fillId="0" borderId="12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8" fillId="2" borderId="12" xfId="0" applyFont="1" applyFill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6" fillId="0" borderId="12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12" xfId="0" applyFont="1" applyFill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/>
    </xf>
    <xf numFmtId="0" fontId="7" fillId="0" borderId="12" xfId="0" applyFont="1" applyBorder="1" applyAlignment="1">
      <alignment horizontal="center" vertical="top"/>
    </xf>
    <xf numFmtId="0" fontId="0" fillId="0" borderId="12" xfId="0" applyBorder="1" applyAlignment="1">
      <alignment horizontal="center"/>
    </xf>
    <xf numFmtId="0" fontId="7" fillId="0" borderId="15" xfId="0" applyFont="1" applyBorder="1" applyAlignment="1">
      <alignment horizontal="center" vertical="top"/>
    </xf>
    <xf numFmtId="0" fontId="7" fillId="0" borderId="13" xfId="0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8" fillId="2" borderId="12" xfId="0" applyFont="1" applyFill="1" applyBorder="1" applyAlignment="1">
      <alignment horizontal="left" vertical="top" wrapText="1"/>
    </xf>
    <xf numFmtId="0" fontId="0" fillId="2" borderId="0" xfId="0" applyFill="1"/>
    <xf numFmtId="0" fontId="6" fillId="0" borderId="7" xfId="0" applyFont="1" applyBorder="1" applyAlignment="1"/>
    <xf numFmtId="0" fontId="3" fillId="0" borderId="0" xfId="0" applyFont="1"/>
    <xf numFmtId="0" fontId="6" fillId="0" borderId="10" xfId="0" applyFont="1" applyBorder="1" applyAlignment="1">
      <alignment horizontal="left" vertical="top" wrapText="1"/>
    </xf>
    <xf numFmtId="0" fontId="6" fillId="2" borderId="12" xfId="0" applyFont="1" applyFill="1" applyBorder="1" applyAlignment="1">
      <alignment horizontal="center" vertical="top" wrapText="1"/>
    </xf>
    <xf numFmtId="0" fontId="8" fillId="2" borderId="8" xfId="0" applyFont="1" applyFill="1" applyBorder="1" applyAlignment="1">
      <alignment vertical="top" wrapText="1"/>
    </xf>
    <xf numFmtId="0" fontId="8" fillId="0" borderId="16" xfId="0" applyFont="1" applyFill="1" applyBorder="1" applyAlignment="1">
      <alignment horizontal="left" vertical="top" wrapText="1"/>
    </xf>
    <xf numFmtId="0" fontId="3" fillId="2" borderId="0" xfId="0" applyFont="1" applyFill="1"/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10" fillId="2" borderId="2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8" fillId="2" borderId="2" xfId="0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0" fontId="0" fillId="0" borderId="2" xfId="0" applyBorder="1"/>
    <xf numFmtId="0" fontId="7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8" fillId="2" borderId="8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top"/>
    </xf>
    <xf numFmtId="0" fontId="0" fillId="0" borderId="2" xfId="0" applyBorder="1" applyAlignment="1">
      <alignment vertical="top"/>
    </xf>
    <xf numFmtId="0" fontId="0" fillId="0" borderId="2" xfId="0" applyBorder="1" applyAlignment="1">
      <alignment vertical="top" wrapText="1"/>
    </xf>
    <xf numFmtId="0" fontId="20" fillId="0" borderId="2" xfId="0" applyFont="1" applyBorder="1" applyAlignment="1">
      <alignment vertical="top" wrapText="1"/>
    </xf>
    <xf numFmtId="0" fontId="2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8" fillId="0" borderId="2" xfId="0" applyFont="1" applyFill="1" applyBorder="1" applyAlignment="1">
      <alignment horizontal="left" vertical="top" wrapText="1"/>
    </xf>
    <xf numFmtId="0" fontId="3" fillId="0" borderId="2" xfId="0" quotePrefix="1" applyFont="1" applyBorder="1" applyAlignment="1">
      <alignment horizontal="center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3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" fillId="0" borderId="0" xfId="0" applyFont="1" applyAlignment="1">
      <alignment horizontal="right" indent="1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1" fillId="0" borderId="0" xfId="0" applyFont="1" applyAlignment="1">
      <alignment horizontal="right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2" xfId="0" applyFont="1" applyBorder="1" applyAlignment="1">
      <alignment vertical="top" wrapText="1"/>
    </xf>
    <xf numFmtId="0" fontId="1" fillId="0" borderId="0" xfId="0" applyFont="1" applyAlignment="1">
      <alignment horizontal="right" indent="2"/>
    </xf>
    <xf numFmtId="0" fontId="0" fillId="0" borderId="13" xfId="0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3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right" indent="3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4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top" wrapText="1"/>
    </xf>
    <xf numFmtId="0" fontId="12" fillId="0" borderId="0" xfId="0" applyFont="1" applyAlignment="1">
      <alignment horizontal="right"/>
    </xf>
    <xf numFmtId="0" fontId="6" fillId="0" borderId="8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8" fillId="2" borderId="8" xfId="0" applyFont="1" applyFill="1" applyBorder="1" applyAlignment="1">
      <alignment horizontal="left" vertical="top" wrapText="1"/>
    </xf>
    <xf numFmtId="0" fontId="8" fillId="2" borderId="16" xfId="0" applyFont="1" applyFill="1" applyBorder="1" applyAlignment="1">
      <alignment horizontal="left" vertical="top" wrapText="1"/>
    </xf>
    <xf numFmtId="0" fontId="8" fillId="2" borderId="13" xfId="0" applyFont="1" applyFill="1" applyBorder="1" applyAlignment="1">
      <alignment horizontal="left"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top" wrapText="1"/>
    </xf>
    <xf numFmtId="0" fontId="6" fillId="2" borderId="13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right"/>
    </xf>
    <xf numFmtId="0" fontId="2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top" wrapText="1"/>
    </xf>
    <xf numFmtId="0" fontId="20" fillId="0" borderId="2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3" fillId="2" borderId="2" xfId="0" applyFont="1" applyFill="1" applyBorder="1" applyAlignment="1">
      <alignment horizontal="left" vertical="top" wrapText="1"/>
    </xf>
    <xf numFmtId="0" fontId="2" fillId="3" borderId="12" xfId="0" applyFont="1" applyFill="1" applyBorder="1" applyAlignment="1">
      <alignment horizontal="center" vertical="top" wrapText="1"/>
    </xf>
    <xf numFmtId="17" fontId="2" fillId="3" borderId="12" xfId="0" applyNumberFormat="1" applyFont="1" applyFill="1" applyBorder="1" applyAlignment="1">
      <alignment horizontal="left" vertical="top" wrapText="1"/>
    </xf>
    <xf numFmtId="0" fontId="2" fillId="3" borderId="12" xfId="0" applyFont="1" applyFill="1" applyBorder="1" applyAlignment="1">
      <alignment horizontal="left" vertical="top" wrapText="1"/>
    </xf>
    <xf numFmtId="0" fontId="1" fillId="3" borderId="12" xfId="0" applyFont="1" applyFill="1" applyBorder="1" applyAlignment="1">
      <alignment horizontal="center" vertical="top" wrapText="1"/>
    </xf>
    <xf numFmtId="0" fontId="2" fillId="3" borderId="12" xfId="0" applyFont="1" applyFill="1" applyBorder="1" applyAlignment="1">
      <alignment horizontal="center" vertical="top" wrapText="1"/>
    </xf>
    <xf numFmtId="0" fontId="8" fillId="3" borderId="12" xfId="0" applyFont="1" applyFill="1" applyBorder="1" applyAlignment="1">
      <alignment horizontal="center" vertical="top" wrapText="1"/>
    </xf>
    <xf numFmtId="0" fontId="0" fillId="3" borderId="12" xfId="0" applyFill="1" applyBorder="1" applyAlignment="1">
      <alignment horizontal="center" vertical="top"/>
    </xf>
    <xf numFmtId="0" fontId="2" fillId="4" borderId="12" xfId="0" applyFont="1" applyFill="1" applyBorder="1" applyAlignment="1">
      <alignment horizontal="center" vertical="top" wrapText="1"/>
    </xf>
    <xf numFmtId="17" fontId="2" fillId="4" borderId="12" xfId="0" applyNumberFormat="1" applyFont="1" applyFill="1" applyBorder="1" applyAlignment="1">
      <alignment horizontal="left" vertical="top" wrapText="1"/>
    </xf>
    <xf numFmtId="0" fontId="2" fillId="4" borderId="12" xfId="0" applyFont="1" applyFill="1" applyBorder="1" applyAlignment="1">
      <alignment horizontal="left" vertical="top" wrapText="1"/>
    </xf>
    <xf numFmtId="0" fontId="1" fillId="4" borderId="12" xfId="0" applyFont="1" applyFill="1" applyBorder="1" applyAlignment="1">
      <alignment horizontal="center" vertical="top" wrapText="1"/>
    </xf>
    <xf numFmtId="0" fontId="2" fillId="4" borderId="12" xfId="0" applyFont="1" applyFill="1" applyBorder="1" applyAlignment="1">
      <alignment horizontal="center" vertical="top" wrapText="1"/>
    </xf>
    <xf numFmtId="0" fontId="8" fillId="4" borderId="12" xfId="0" applyFont="1" applyFill="1" applyBorder="1" applyAlignment="1">
      <alignment horizontal="center" vertical="top" wrapText="1"/>
    </xf>
    <xf numFmtId="0" fontId="0" fillId="4" borderId="12" xfId="0" applyFill="1" applyBorder="1" applyAlignment="1">
      <alignment horizontal="center" vertical="top"/>
    </xf>
    <xf numFmtId="0" fontId="2" fillId="5" borderId="12" xfId="0" applyFont="1" applyFill="1" applyBorder="1" applyAlignment="1">
      <alignment horizontal="center" vertical="top" wrapText="1"/>
    </xf>
    <xf numFmtId="0" fontId="2" fillId="5" borderId="12" xfId="0" applyFont="1" applyFill="1" applyBorder="1" applyAlignment="1">
      <alignment horizontal="center" vertical="top" wrapText="1"/>
    </xf>
    <xf numFmtId="0" fontId="7" fillId="5" borderId="12" xfId="0" applyFont="1" applyFill="1" applyBorder="1" applyAlignment="1">
      <alignment horizontal="left" vertical="top" wrapText="1"/>
    </xf>
    <xf numFmtId="0" fontId="8" fillId="5" borderId="12" xfId="0" applyFont="1" applyFill="1" applyBorder="1" applyAlignment="1">
      <alignment horizontal="left" vertical="top" wrapText="1"/>
    </xf>
    <xf numFmtId="0" fontId="8" fillId="5" borderId="12" xfId="0" applyFont="1" applyFill="1" applyBorder="1" applyAlignment="1">
      <alignment horizontal="center" vertical="top" wrapText="1"/>
    </xf>
    <xf numFmtId="0" fontId="0" fillId="5" borderId="12" xfId="0" applyFill="1" applyBorder="1" applyAlignment="1">
      <alignment horizontal="center" vertical="top"/>
    </xf>
    <xf numFmtId="0" fontId="9" fillId="5" borderId="12" xfId="0" applyFont="1" applyFill="1" applyBorder="1" applyAlignment="1">
      <alignment horizontal="center" vertical="top" wrapText="1" readingOrder="1"/>
    </xf>
    <xf numFmtId="0" fontId="2" fillId="6" borderId="12" xfId="0" applyFont="1" applyFill="1" applyBorder="1" applyAlignment="1">
      <alignment horizontal="left" vertical="top" wrapText="1"/>
    </xf>
    <xf numFmtId="0" fontId="2" fillId="6" borderId="12" xfId="0" applyFont="1" applyFill="1" applyBorder="1" applyAlignment="1">
      <alignment horizontal="center" vertical="top" wrapText="1"/>
    </xf>
    <xf numFmtId="0" fontId="0" fillId="6" borderId="12" xfId="0" applyFill="1" applyBorder="1" applyAlignment="1">
      <alignment horizontal="center" vertical="top"/>
    </xf>
    <xf numFmtId="0" fontId="8" fillId="6" borderId="12" xfId="0" applyFont="1" applyFill="1" applyBorder="1" applyAlignment="1">
      <alignment horizontal="center" vertical="top" wrapText="1"/>
    </xf>
    <xf numFmtId="0" fontId="0" fillId="6" borderId="12" xfId="0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 wrapText="1"/>
    </xf>
    <xf numFmtId="0" fontId="20" fillId="2" borderId="2" xfId="0" applyFont="1" applyFill="1" applyBorder="1" applyAlignment="1">
      <alignment horizontal="center" vertical="top"/>
    </xf>
    <xf numFmtId="0" fontId="20" fillId="2" borderId="2" xfId="0" applyFont="1" applyFill="1" applyBorder="1" applyAlignment="1">
      <alignment horizontal="left" vertical="top" wrapText="1"/>
    </xf>
    <xf numFmtId="0" fontId="20" fillId="2" borderId="2" xfId="0" applyFont="1" applyFill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0" fontId="25" fillId="4" borderId="2" xfId="0" applyFont="1" applyFill="1" applyBorder="1" applyAlignment="1">
      <alignment vertical="center"/>
    </xf>
    <xf numFmtId="0" fontId="18" fillId="3" borderId="2" xfId="0" applyFont="1" applyFill="1" applyBorder="1" applyAlignment="1">
      <alignment horizontal="center" vertical="center" wrapText="1"/>
    </xf>
    <xf numFmtId="0" fontId="18" fillId="7" borderId="2" xfId="0" applyFont="1" applyFill="1" applyBorder="1" applyAlignment="1">
      <alignment horizontal="center" vertical="center" wrapText="1"/>
    </xf>
    <xf numFmtId="0" fontId="18" fillId="8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8" fillId="9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9" fillId="8" borderId="2" xfId="0" applyFont="1" applyFill="1" applyBorder="1" applyAlignment="1">
      <alignment horizontal="center" vertical="center" wrapText="1"/>
    </xf>
    <xf numFmtId="0" fontId="18" fillId="9" borderId="4" xfId="0" applyFont="1" applyFill="1" applyBorder="1" applyAlignment="1">
      <alignment horizontal="center" vertical="center" wrapText="1"/>
    </xf>
    <xf numFmtId="0" fontId="18" fillId="9" borderId="5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8" fillId="7" borderId="4" xfId="0" applyFont="1" applyFill="1" applyBorder="1" applyAlignment="1">
      <alignment horizontal="center" vertical="center" wrapText="1"/>
    </xf>
    <xf numFmtId="0" fontId="18" fillId="7" borderId="5" xfId="0" applyFont="1" applyFill="1" applyBorder="1" applyAlignment="1">
      <alignment horizontal="center" vertical="center" wrapText="1"/>
    </xf>
    <xf numFmtId="0" fontId="18" fillId="8" borderId="4" xfId="0" applyFont="1" applyFill="1" applyBorder="1" applyAlignment="1">
      <alignment horizontal="center" vertical="center" wrapText="1"/>
    </xf>
    <xf numFmtId="0" fontId="18" fillId="8" borderId="5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17" fontId="2" fillId="2" borderId="2" xfId="0" applyNumberFormat="1" applyFont="1" applyFill="1" applyBorder="1" applyAlignment="1">
      <alignment horizontal="center" vertical="top" wrapText="1"/>
    </xf>
    <xf numFmtId="0" fontId="0" fillId="2" borderId="2" xfId="0" applyFont="1" applyFill="1" applyBorder="1" applyAlignment="1">
      <alignment horizontal="center" vertical="top" wrapText="1"/>
    </xf>
    <xf numFmtId="0" fontId="0" fillId="2" borderId="2" xfId="0" applyFont="1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top" wrapText="1"/>
    </xf>
    <xf numFmtId="0" fontId="20" fillId="2" borderId="2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left" vertical="top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5" xfId="0" applyBorder="1" applyAlignment="1">
      <alignment horizontal="center"/>
    </xf>
    <xf numFmtId="9" fontId="20" fillId="2" borderId="2" xfId="0" applyNumberFormat="1" applyFont="1" applyFill="1" applyBorder="1" applyAlignment="1">
      <alignment horizontal="center" vertical="top"/>
    </xf>
    <xf numFmtId="9" fontId="3" fillId="2" borderId="2" xfId="0" applyNumberFormat="1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vertical="top" wrapText="1"/>
    </xf>
    <xf numFmtId="0" fontId="2" fillId="2" borderId="13" xfId="0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vertical="top" wrapText="1"/>
    </xf>
    <xf numFmtId="0" fontId="2" fillId="2" borderId="13" xfId="0" applyFont="1" applyFill="1" applyBorder="1" applyAlignment="1">
      <alignment horizontal="left" vertical="top" wrapText="1"/>
    </xf>
    <xf numFmtId="0" fontId="6" fillId="2" borderId="12" xfId="0" applyFont="1" applyFill="1" applyBorder="1" applyAlignment="1">
      <alignment horizontal="left" vertical="top" wrapText="1"/>
    </xf>
    <xf numFmtId="0" fontId="1" fillId="2" borderId="13" xfId="0" applyFont="1" applyFill="1" applyBorder="1" applyAlignment="1">
      <alignment vertical="top" wrapText="1"/>
    </xf>
    <xf numFmtId="0" fontId="2" fillId="2" borderId="13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  <xf numFmtId="0" fontId="7" fillId="2" borderId="12" xfId="0" applyFont="1" applyFill="1" applyBorder="1" applyAlignment="1">
      <alignment horizontal="left" vertical="top" wrapText="1"/>
    </xf>
    <xf numFmtId="0" fontId="13" fillId="2" borderId="18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top" wrapText="1"/>
    </xf>
    <xf numFmtId="0" fontId="15" fillId="2" borderId="21" xfId="0" applyFont="1" applyFill="1" applyBorder="1" applyAlignment="1">
      <alignment horizontal="center" vertical="center" wrapText="1"/>
    </xf>
    <xf numFmtId="0" fontId="15" fillId="2" borderId="22" xfId="0" applyFont="1" applyFill="1" applyBorder="1" applyAlignment="1">
      <alignment horizontal="center" vertical="center" wrapText="1"/>
    </xf>
    <xf numFmtId="0" fontId="15" fillId="2" borderId="23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top" wrapText="1" readingOrder="1"/>
    </xf>
    <xf numFmtId="0" fontId="16" fillId="2" borderId="21" xfId="0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center" wrapText="1"/>
    </xf>
    <xf numFmtId="1" fontId="0" fillId="5" borderId="12" xfId="0" applyNumberFormat="1" applyFill="1" applyBorder="1" applyAlignment="1">
      <alignment horizontal="center" vertical="top"/>
    </xf>
    <xf numFmtId="0" fontId="1" fillId="0" borderId="0" xfId="0" applyFont="1" applyAlignment="1">
      <alignment horizontal="right" vertical="top"/>
    </xf>
    <xf numFmtId="0" fontId="2" fillId="0" borderId="7" xfId="0" applyFont="1" applyBorder="1" applyAlignment="1">
      <alignment horizontal="center" vertical="top"/>
    </xf>
    <xf numFmtId="0" fontId="2" fillId="3" borderId="12" xfId="0" applyFont="1" applyFill="1" applyBorder="1" applyAlignment="1">
      <alignment horizontal="center" vertical="top"/>
    </xf>
    <xf numFmtId="0" fontId="2" fillId="4" borderId="12" xfId="0" applyFont="1" applyFill="1" applyBorder="1" applyAlignment="1">
      <alignment horizontal="center" vertical="top"/>
    </xf>
    <xf numFmtId="0" fontId="2" fillId="6" borderId="12" xfId="0" applyFont="1" applyFill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14" fillId="3" borderId="18" xfId="0" applyFont="1" applyFill="1" applyBorder="1" applyAlignment="1">
      <alignment vertical="top" wrapText="1"/>
    </xf>
    <xf numFmtId="0" fontId="14" fillId="3" borderId="19" xfId="0" applyFont="1" applyFill="1" applyBorder="1" applyAlignment="1">
      <alignment vertical="top" wrapText="1"/>
    </xf>
    <xf numFmtId="0" fontId="14" fillId="3" borderId="20" xfId="0" applyFont="1" applyFill="1" applyBorder="1" applyAlignment="1">
      <alignment vertical="top" wrapText="1"/>
    </xf>
    <xf numFmtId="0" fontId="14" fillId="4" borderId="18" xfId="0" applyFont="1" applyFill="1" applyBorder="1" applyAlignment="1">
      <alignment vertical="top" wrapText="1"/>
    </xf>
    <xf numFmtId="0" fontId="14" fillId="4" borderId="19" xfId="0" applyFont="1" applyFill="1" applyBorder="1" applyAlignment="1">
      <alignment vertical="top" wrapText="1"/>
    </xf>
    <xf numFmtId="0" fontId="14" fillId="4" borderId="20" xfId="0" applyFont="1" applyFill="1" applyBorder="1" applyAlignment="1">
      <alignment vertical="top" wrapText="1"/>
    </xf>
    <xf numFmtId="0" fontId="14" fillId="6" borderId="20" xfId="0" applyFont="1" applyFill="1" applyBorder="1" applyAlignment="1">
      <alignment horizontal="center" vertical="top" wrapText="1"/>
    </xf>
    <xf numFmtId="0" fontId="0" fillId="6" borderId="12" xfId="0" applyFill="1" applyBorder="1" applyAlignment="1">
      <alignment vertical="top"/>
    </xf>
    <xf numFmtId="0" fontId="14" fillId="3" borderId="21" xfId="0" applyFont="1" applyFill="1" applyBorder="1" applyAlignment="1">
      <alignment vertical="top" wrapText="1"/>
    </xf>
    <xf numFmtId="0" fontId="14" fillId="3" borderId="22" xfId="0" applyFont="1" applyFill="1" applyBorder="1" applyAlignment="1">
      <alignment vertical="top" wrapText="1"/>
    </xf>
    <xf numFmtId="0" fontId="14" fillId="3" borderId="23" xfId="0" applyFont="1" applyFill="1" applyBorder="1" applyAlignment="1">
      <alignment vertical="top" wrapText="1"/>
    </xf>
    <xf numFmtId="0" fontId="14" fillId="4" borderId="21" xfId="0" applyFont="1" applyFill="1" applyBorder="1" applyAlignment="1">
      <alignment vertical="top" wrapText="1"/>
    </xf>
    <xf numFmtId="0" fontId="14" fillId="4" borderId="22" xfId="0" applyFont="1" applyFill="1" applyBorder="1" applyAlignment="1">
      <alignment vertical="top" wrapText="1"/>
    </xf>
    <xf numFmtId="0" fontId="14" fillId="4" borderId="23" xfId="0" applyFont="1" applyFill="1" applyBorder="1" applyAlignment="1">
      <alignment vertical="top" wrapText="1"/>
    </xf>
    <xf numFmtId="0" fontId="14" fillId="6" borderId="23" xfId="0" applyFont="1" applyFill="1" applyBorder="1" applyAlignment="1">
      <alignment horizontal="center" vertical="top" wrapText="1"/>
    </xf>
    <xf numFmtId="0" fontId="14" fillId="6" borderId="23" xfId="0" applyFont="1" applyFill="1" applyBorder="1" applyAlignment="1">
      <alignment vertical="top" wrapText="1"/>
    </xf>
    <xf numFmtId="0" fontId="14" fillId="3" borderId="21" xfId="0" applyFont="1" applyFill="1" applyBorder="1" applyAlignment="1">
      <alignment horizontal="center" vertical="top" wrapText="1"/>
    </xf>
    <xf numFmtId="0" fontId="14" fillId="3" borderId="22" xfId="0" applyFont="1" applyFill="1" applyBorder="1" applyAlignment="1">
      <alignment horizontal="center" vertical="top" wrapText="1"/>
    </xf>
    <xf numFmtId="0" fontId="14" fillId="4" borderId="21" xfId="0" applyFont="1" applyFill="1" applyBorder="1" applyAlignment="1">
      <alignment horizontal="center" vertical="top" wrapText="1"/>
    </xf>
    <xf numFmtId="0" fontId="14" fillId="4" borderId="22" xfId="0" applyFont="1" applyFill="1" applyBorder="1" applyAlignment="1">
      <alignment horizontal="center" vertical="top" wrapText="1"/>
    </xf>
    <xf numFmtId="0" fontId="17" fillId="3" borderId="21" xfId="0" applyFont="1" applyFill="1" applyBorder="1" applyAlignment="1">
      <alignment vertical="top" wrapText="1"/>
    </xf>
    <xf numFmtId="0" fontId="17" fillId="3" borderId="22" xfId="0" applyFont="1" applyFill="1" applyBorder="1" applyAlignment="1">
      <alignment vertical="top" wrapText="1"/>
    </xf>
    <xf numFmtId="0" fontId="17" fillId="3" borderId="23" xfId="0" applyFont="1" applyFill="1" applyBorder="1" applyAlignment="1">
      <alignment vertical="top" wrapText="1"/>
    </xf>
    <xf numFmtId="0" fontId="17" fillId="4" borderId="21" xfId="0" applyFont="1" applyFill="1" applyBorder="1" applyAlignment="1">
      <alignment vertical="top" wrapText="1"/>
    </xf>
    <xf numFmtId="0" fontId="17" fillId="4" borderId="22" xfId="0" applyFont="1" applyFill="1" applyBorder="1" applyAlignment="1">
      <alignment vertical="top" wrapText="1"/>
    </xf>
    <xf numFmtId="0" fontId="17" fillId="4" borderId="23" xfId="0" applyFont="1" applyFill="1" applyBorder="1" applyAlignment="1">
      <alignment vertical="top" wrapText="1"/>
    </xf>
    <xf numFmtId="0" fontId="17" fillId="6" borderId="23" xfId="0" applyFont="1" applyFill="1" applyBorder="1" applyAlignment="1">
      <alignment vertical="top" wrapText="1"/>
    </xf>
    <xf numFmtId="0" fontId="0" fillId="5" borderId="0" xfId="0" applyFill="1" applyAlignment="1">
      <alignment vertical="top"/>
    </xf>
    <xf numFmtId="0" fontId="0" fillId="3" borderId="0" xfId="0" applyFill="1" applyAlignment="1">
      <alignment vertical="top"/>
    </xf>
    <xf numFmtId="0" fontId="0" fillId="4" borderId="0" xfId="0" applyFill="1" applyAlignment="1">
      <alignment vertical="top"/>
    </xf>
    <xf numFmtId="0" fontId="0" fillId="6" borderId="0" xfId="0" applyFill="1" applyAlignment="1">
      <alignment vertical="top"/>
    </xf>
    <xf numFmtId="0" fontId="1" fillId="0" borderId="2" xfId="0" applyFont="1" applyBorder="1" applyAlignment="1">
      <alignment horizontal="center"/>
    </xf>
    <xf numFmtId="3" fontId="7" fillId="0" borderId="2" xfId="0" applyNumberFormat="1" applyFont="1" applyBorder="1" applyAlignment="1">
      <alignment horizontal="left" vertical="top"/>
    </xf>
    <xf numFmtId="0" fontId="8" fillId="0" borderId="2" xfId="0" applyFont="1" applyBorder="1" applyAlignment="1">
      <alignment horizontal="left" vertical="top" wrapText="1"/>
    </xf>
    <xf numFmtId="3" fontId="8" fillId="0" borderId="2" xfId="0" applyNumberFormat="1" applyFont="1" applyBorder="1" applyAlignment="1">
      <alignment horizontal="left" vertical="top" wrapText="1"/>
    </xf>
    <xf numFmtId="3" fontId="11" fillId="0" borderId="2" xfId="0" applyNumberFormat="1" applyFont="1" applyBorder="1" applyAlignment="1">
      <alignment horizontal="left" vertical="top"/>
    </xf>
    <xf numFmtId="0" fontId="8" fillId="0" borderId="2" xfId="0" applyFont="1" applyFill="1" applyBorder="1" applyAlignment="1">
      <alignment horizontal="center" vertical="top" wrapText="1"/>
    </xf>
    <xf numFmtId="0" fontId="0" fillId="2" borderId="2" xfId="0" applyFill="1" applyBorder="1" applyAlignment="1">
      <alignment horizontal="center" vertical="top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5152A-0F38-460D-A778-D4121FDB1555}">
  <dimension ref="A1:K19"/>
  <sheetViews>
    <sheetView tabSelected="1" zoomScale="70" zoomScaleNormal="70" zoomScaleSheetLayoutView="100" workbookViewId="0">
      <selection activeCell="O10" sqref="O10"/>
    </sheetView>
  </sheetViews>
  <sheetFormatPr defaultRowHeight="14.5" x14ac:dyDescent="0.35"/>
  <cols>
    <col min="2" max="2" width="41.26953125" style="14" customWidth="1"/>
    <col min="3" max="3" width="17" style="17" customWidth="1"/>
    <col min="4" max="4" width="18.453125" style="28" customWidth="1"/>
    <col min="5" max="5" width="13.81640625" style="28" customWidth="1"/>
    <col min="6" max="6" width="16.453125" style="28" customWidth="1"/>
    <col min="7" max="7" width="19.453125" style="28" hidden="1" customWidth="1"/>
    <col min="8" max="8" width="19.453125" style="28" customWidth="1"/>
    <col min="9" max="9" width="33.453125" style="28" customWidth="1"/>
    <col min="10" max="10" width="20.81640625" customWidth="1"/>
    <col min="11" max="11" width="17.26953125" customWidth="1"/>
  </cols>
  <sheetData>
    <row r="1" spans="1:11" x14ac:dyDescent="0.35">
      <c r="A1" s="193" t="s">
        <v>122</v>
      </c>
      <c r="B1" s="194"/>
      <c r="C1" s="194"/>
      <c r="D1" s="194"/>
      <c r="E1" s="194"/>
      <c r="F1" s="194"/>
      <c r="G1" s="194"/>
      <c r="H1" s="194"/>
      <c r="I1" s="194"/>
      <c r="J1" s="194"/>
      <c r="K1" s="195"/>
    </row>
    <row r="2" spans="1:11" x14ac:dyDescent="0.35">
      <c r="A2" s="193" t="s">
        <v>140</v>
      </c>
      <c r="B2" s="194"/>
      <c r="C2" s="194"/>
      <c r="D2" s="194"/>
      <c r="E2" s="194"/>
      <c r="F2" s="194"/>
      <c r="G2" s="194"/>
      <c r="H2" s="194"/>
      <c r="I2" s="194"/>
      <c r="J2" s="194"/>
      <c r="K2" s="195"/>
    </row>
    <row r="3" spans="1:11" x14ac:dyDescent="0.35">
      <c r="A3" s="193" t="s">
        <v>129</v>
      </c>
      <c r="B3" s="194"/>
      <c r="C3" s="194"/>
      <c r="D3" s="194"/>
      <c r="E3" s="194"/>
      <c r="F3" s="194"/>
      <c r="G3" s="194"/>
      <c r="H3" s="194"/>
      <c r="I3" s="194"/>
      <c r="J3" s="194"/>
      <c r="K3" s="195"/>
    </row>
    <row r="4" spans="1:11" s="43" customFormat="1" ht="15.5" x14ac:dyDescent="0.35">
      <c r="A4" s="181" t="s">
        <v>123</v>
      </c>
      <c r="B4" s="182" t="s">
        <v>124</v>
      </c>
      <c r="C4" s="182" t="s">
        <v>125</v>
      </c>
      <c r="D4" s="183" t="s">
        <v>75</v>
      </c>
      <c r="E4" s="183" t="s">
        <v>126</v>
      </c>
      <c r="F4" s="183" t="s">
        <v>42</v>
      </c>
      <c r="G4" s="184"/>
      <c r="H4" s="183" t="s">
        <v>142</v>
      </c>
      <c r="I4" s="183"/>
      <c r="J4" s="100" t="s">
        <v>150</v>
      </c>
      <c r="K4" s="100" t="s">
        <v>45</v>
      </c>
    </row>
    <row r="5" spans="1:11" s="43" customFormat="1" ht="15.5" x14ac:dyDescent="0.35">
      <c r="A5" s="181"/>
      <c r="B5" s="182"/>
      <c r="C5" s="182"/>
      <c r="D5" s="183"/>
      <c r="E5" s="183"/>
      <c r="F5" s="183"/>
      <c r="G5" s="185">
        <v>43556</v>
      </c>
      <c r="H5" s="185" t="s">
        <v>191</v>
      </c>
      <c r="I5" s="154" t="s">
        <v>190</v>
      </c>
      <c r="J5" s="100"/>
      <c r="K5" s="100"/>
    </row>
    <row r="6" spans="1:11" s="43" customFormat="1" x14ac:dyDescent="0.35">
      <c r="A6" s="153">
        <v>1</v>
      </c>
      <c r="B6" s="154">
        <v>2</v>
      </c>
      <c r="C6" s="153">
        <v>3</v>
      </c>
      <c r="D6" s="154">
        <v>4</v>
      </c>
      <c r="E6" s="153">
        <v>5</v>
      </c>
      <c r="F6" s="154">
        <v>6</v>
      </c>
      <c r="G6" s="153">
        <v>7</v>
      </c>
      <c r="H6" s="153">
        <v>7</v>
      </c>
      <c r="I6" s="154" t="s">
        <v>143</v>
      </c>
      <c r="J6" s="65">
        <v>9</v>
      </c>
      <c r="K6" s="66"/>
    </row>
    <row r="7" spans="1:11" s="43" customFormat="1" ht="43.5" x14ac:dyDescent="0.35">
      <c r="A7" s="153">
        <v>1</v>
      </c>
      <c r="B7" s="126" t="s">
        <v>186</v>
      </c>
      <c r="C7" s="126" t="s">
        <v>178</v>
      </c>
      <c r="D7" s="186" t="s">
        <v>180</v>
      </c>
      <c r="E7" s="186" t="s">
        <v>179</v>
      </c>
      <c r="F7" s="186" t="s">
        <v>49</v>
      </c>
      <c r="G7" s="187" t="s">
        <v>181</v>
      </c>
      <c r="H7" s="187"/>
      <c r="I7" s="187"/>
      <c r="J7" s="65"/>
      <c r="K7" s="66" t="s">
        <v>218</v>
      </c>
    </row>
    <row r="8" spans="1:11" s="43" customFormat="1" ht="29" x14ac:dyDescent="0.35">
      <c r="A8" s="155">
        <v>2</v>
      </c>
      <c r="B8" s="126" t="s">
        <v>145</v>
      </c>
      <c r="C8" s="156" t="s">
        <v>141</v>
      </c>
      <c r="D8" s="155">
        <v>25</v>
      </c>
      <c r="E8" s="156">
        <f>138+25</f>
        <v>163</v>
      </c>
      <c r="F8" s="155" t="s">
        <v>49</v>
      </c>
      <c r="G8" s="126">
        <v>14</v>
      </c>
      <c r="H8" s="126"/>
      <c r="I8" s="188"/>
      <c r="J8" s="66"/>
      <c r="K8" s="66"/>
    </row>
    <row r="9" spans="1:11" s="43" customFormat="1" ht="29" x14ac:dyDescent="0.35">
      <c r="A9" s="155">
        <v>3</v>
      </c>
      <c r="B9" s="126" t="s">
        <v>146</v>
      </c>
      <c r="C9" s="156" t="s">
        <v>141</v>
      </c>
      <c r="D9" s="156">
        <v>6</v>
      </c>
      <c r="E9" s="156">
        <v>914</v>
      </c>
      <c r="F9" s="155" t="s">
        <v>57</v>
      </c>
      <c r="G9" s="126">
        <v>6</v>
      </c>
      <c r="H9" s="126"/>
      <c r="I9" s="188"/>
      <c r="J9" s="66"/>
      <c r="K9" s="66"/>
    </row>
    <row r="10" spans="1:11" ht="29" x14ac:dyDescent="0.35">
      <c r="A10" s="155">
        <v>4</v>
      </c>
      <c r="B10" s="126" t="s">
        <v>177</v>
      </c>
      <c r="C10" s="156" t="s">
        <v>144</v>
      </c>
      <c r="D10" s="189">
        <v>13</v>
      </c>
      <c r="E10" s="189">
        <f>88+13</f>
        <v>101</v>
      </c>
      <c r="F10" s="189" t="s">
        <v>49</v>
      </c>
      <c r="G10" s="126">
        <v>11</v>
      </c>
      <c r="H10" s="126"/>
      <c r="I10" s="188"/>
      <c r="J10" s="46"/>
      <c r="K10" s="46"/>
    </row>
    <row r="11" spans="1:11" s="69" customFormat="1" ht="43.5" hidden="1" x14ac:dyDescent="0.35">
      <c r="A11" s="157" t="s">
        <v>153</v>
      </c>
      <c r="B11" s="158" t="s">
        <v>152</v>
      </c>
      <c r="C11" s="159" t="s">
        <v>159</v>
      </c>
      <c r="D11" s="157">
        <v>32</v>
      </c>
      <c r="E11" s="196" t="s">
        <v>158</v>
      </c>
      <c r="F11" s="190" t="s">
        <v>49</v>
      </c>
      <c r="G11" s="158"/>
      <c r="H11" s="158"/>
      <c r="I11" s="191"/>
      <c r="J11" s="68" t="s">
        <v>157</v>
      </c>
      <c r="K11" s="124"/>
    </row>
    <row r="12" spans="1:11" ht="43.5" hidden="1" x14ac:dyDescent="0.35">
      <c r="A12" s="157" t="s">
        <v>154</v>
      </c>
      <c r="B12" s="158" t="s">
        <v>155</v>
      </c>
      <c r="C12" s="159" t="s">
        <v>141</v>
      </c>
      <c r="D12" s="157">
        <v>0</v>
      </c>
      <c r="E12" s="157"/>
      <c r="F12" s="190" t="s">
        <v>49</v>
      </c>
      <c r="G12" s="158"/>
      <c r="H12" s="158"/>
      <c r="I12" s="191"/>
      <c r="J12" s="68" t="s">
        <v>151</v>
      </c>
      <c r="K12" s="46"/>
    </row>
    <row r="13" spans="1:11" ht="43.5" hidden="1" x14ac:dyDescent="0.35">
      <c r="A13" s="157">
        <v>4</v>
      </c>
      <c r="B13" s="158" t="s">
        <v>156</v>
      </c>
      <c r="C13" s="159" t="s">
        <v>141</v>
      </c>
      <c r="D13" s="157">
        <v>0</v>
      </c>
      <c r="E13" s="157"/>
      <c r="F13" s="190" t="s">
        <v>49</v>
      </c>
      <c r="G13" s="158"/>
      <c r="H13" s="158"/>
      <c r="I13" s="191"/>
      <c r="J13" s="68" t="s">
        <v>151</v>
      </c>
      <c r="K13" s="46"/>
    </row>
    <row r="14" spans="1:11" s="70" customFormat="1" ht="58" x14ac:dyDescent="0.35">
      <c r="A14" s="155">
        <v>5</v>
      </c>
      <c r="B14" s="126" t="s">
        <v>149</v>
      </c>
      <c r="C14" s="156" t="s">
        <v>144</v>
      </c>
      <c r="D14" s="155">
        <f>SUM(D11:D13)</f>
        <v>32</v>
      </c>
      <c r="E14" s="197" t="s">
        <v>201</v>
      </c>
      <c r="F14" s="155" t="s">
        <v>202</v>
      </c>
      <c r="G14" s="126">
        <v>31</v>
      </c>
      <c r="H14" s="126"/>
      <c r="I14" s="192"/>
      <c r="J14" s="45"/>
      <c r="K14" s="125" t="s">
        <v>203</v>
      </c>
    </row>
    <row r="15" spans="1:11" ht="31" x14ac:dyDescent="0.35">
      <c r="A15" s="155">
        <v>6</v>
      </c>
      <c r="B15" s="160" t="s">
        <v>164</v>
      </c>
      <c r="C15" s="160" t="s">
        <v>165</v>
      </c>
      <c r="D15" s="42" t="s">
        <v>166</v>
      </c>
      <c r="E15" s="156" t="s">
        <v>168</v>
      </c>
      <c r="F15" s="155" t="s">
        <v>117</v>
      </c>
      <c r="G15" s="126">
        <v>108</v>
      </c>
      <c r="H15" s="126"/>
      <c r="I15" s="188"/>
      <c r="J15" s="67"/>
      <c r="K15" s="46"/>
    </row>
    <row r="16" spans="1:11" ht="89.25" customHeight="1" x14ac:dyDescent="0.35">
      <c r="A16" s="155">
        <v>7</v>
      </c>
      <c r="B16" s="160" t="s">
        <v>167</v>
      </c>
      <c r="C16" s="160" t="s">
        <v>169</v>
      </c>
      <c r="D16" s="126" t="s">
        <v>170</v>
      </c>
      <c r="E16" s="126" t="s">
        <v>209</v>
      </c>
      <c r="F16" s="155" t="s">
        <v>80</v>
      </c>
      <c r="G16" s="126" t="s">
        <v>172</v>
      </c>
      <c r="H16" s="126"/>
      <c r="I16" s="126"/>
      <c r="J16" s="44"/>
      <c r="K16" s="46"/>
    </row>
    <row r="17" spans="1:11" ht="72.5" x14ac:dyDescent="0.35">
      <c r="A17" s="155">
        <v>8</v>
      </c>
      <c r="B17" s="160" t="s">
        <v>147</v>
      </c>
      <c r="C17" s="160" t="s">
        <v>175</v>
      </c>
      <c r="D17" s="156" t="s">
        <v>128</v>
      </c>
      <c r="E17" s="156" t="s">
        <v>88</v>
      </c>
      <c r="F17" s="155" t="s">
        <v>80</v>
      </c>
      <c r="G17" s="188" t="s">
        <v>176</v>
      </c>
      <c r="H17" s="188"/>
      <c r="I17" s="188"/>
      <c r="J17" s="72" t="s">
        <v>131</v>
      </c>
      <c r="K17" s="46"/>
    </row>
    <row r="18" spans="1:11" s="43" customFormat="1" ht="72.5" x14ac:dyDescent="0.35">
      <c r="A18" s="155">
        <v>9</v>
      </c>
      <c r="B18" s="160" t="s">
        <v>148</v>
      </c>
      <c r="C18" s="160" t="s">
        <v>183</v>
      </c>
      <c r="D18" s="156" t="s">
        <v>185</v>
      </c>
      <c r="E18" s="156">
        <v>312</v>
      </c>
      <c r="F18" s="156" t="s">
        <v>49</v>
      </c>
      <c r="G18" s="126" t="s">
        <v>184</v>
      </c>
      <c r="H18" s="126"/>
      <c r="I18" s="126"/>
      <c r="J18" s="66"/>
      <c r="K18" s="66"/>
    </row>
    <row r="19" spans="1:11" x14ac:dyDescent="0.35">
      <c r="A19" s="155">
        <v>10</v>
      </c>
      <c r="B19" s="160" t="s">
        <v>98</v>
      </c>
      <c r="C19" s="160" t="s">
        <v>182</v>
      </c>
      <c r="D19" s="155">
        <v>2</v>
      </c>
      <c r="E19" s="155">
        <v>9</v>
      </c>
      <c r="F19" s="155" t="s">
        <v>80</v>
      </c>
      <c r="G19" s="188"/>
      <c r="H19" s="188"/>
      <c r="I19" s="188"/>
      <c r="J19" s="50"/>
      <c r="K19" s="46"/>
    </row>
  </sheetData>
  <mergeCells count="12">
    <mergeCell ref="J4:J5"/>
    <mergeCell ref="K4:K5"/>
    <mergeCell ref="H4:I4"/>
    <mergeCell ref="A4:A5"/>
    <mergeCell ref="B4:B5"/>
    <mergeCell ref="C4:C5"/>
    <mergeCell ref="D4:D5"/>
    <mergeCell ref="E4:E5"/>
    <mergeCell ref="F4:F5"/>
    <mergeCell ref="A1:K1"/>
    <mergeCell ref="A2:K2"/>
    <mergeCell ref="A3:K3"/>
  </mergeCells>
  <pageMargins left="0.7" right="0.7" top="0.75" bottom="0.75" header="0.3" footer="0.3"/>
  <pageSetup scale="64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6FD91-9333-4860-A9D4-E44451CC02DD}">
  <dimension ref="A1:O15"/>
  <sheetViews>
    <sheetView zoomScale="70" zoomScaleNormal="70" workbookViewId="0">
      <selection activeCell="K3" sqref="K3:M3"/>
    </sheetView>
  </sheetViews>
  <sheetFormatPr defaultRowHeight="14.5" x14ac:dyDescent="0.35"/>
  <cols>
    <col min="1" max="1" width="7" customWidth="1"/>
    <col min="2" max="2" width="13.26953125" customWidth="1"/>
    <col min="3" max="4" width="13.26953125" style="28" customWidth="1"/>
    <col min="5" max="5" width="17.1796875" customWidth="1"/>
    <col min="6" max="6" width="13.7265625" customWidth="1"/>
    <col min="7" max="7" width="12.81640625" customWidth="1"/>
    <col min="8" max="8" width="12.26953125" customWidth="1"/>
    <col min="9" max="9" width="12.453125" customWidth="1"/>
    <col min="10" max="10" width="11.7265625" customWidth="1"/>
    <col min="11" max="11" width="12.26953125" customWidth="1"/>
    <col min="12" max="12" width="12.453125" customWidth="1"/>
    <col min="13" max="13" width="11.7265625" customWidth="1"/>
    <col min="14" max="14" width="15.26953125" customWidth="1"/>
    <col min="15" max="15" width="18.81640625" customWidth="1"/>
  </cols>
  <sheetData>
    <row r="1" spans="1:15" x14ac:dyDescent="0.35">
      <c r="A1" s="121" t="s">
        <v>120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</row>
    <row r="2" spans="1:15" ht="35.25" customHeight="1" x14ac:dyDescent="0.35">
      <c r="A2" s="122" t="s">
        <v>95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</row>
    <row r="3" spans="1:15" ht="47" customHeight="1" x14ac:dyDescent="0.35">
      <c r="A3" s="100" t="s">
        <v>38</v>
      </c>
      <c r="B3" s="100" t="s">
        <v>39</v>
      </c>
      <c r="C3" s="74" t="s">
        <v>75</v>
      </c>
      <c r="D3" s="74"/>
      <c r="E3" s="74"/>
      <c r="F3" s="74" t="s">
        <v>213</v>
      </c>
      <c r="G3" s="100" t="s">
        <v>42</v>
      </c>
      <c r="H3" s="100" t="s">
        <v>200</v>
      </c>
      <c r="I3" s="100"/>
      <c r="J3" s="100"/>
      <c r="K3" s="100" t="s">
        <v>199</v>
      </c>
      <c r="L3" s="100"/>
      <c r="M3" s="100"/>
      <c r="N3" s="100" t="s">
        <v>77</v>
      </c>
      <c r="O3" s="123" t="s">
        <v>45</v>
      </c>
    </row>
    <row r="4" spans="1:15" ht="62" x14ac:dyDescent="0.35">
      <c r="A4" s="100"/>
      <c r="B4" s="100"/>
      <c r="C4" s="39" t="s">
        <v>216</v>
      </c>
      <c r="D4" s="40" t="s">
        <v>97</v>
      </c>
      <c r="E4" s="40" t="s">
        <v>215</v>
      </c>
      <c r="F4" s="74"/>
      <c r="G4" s="100"/>
      <c r="H4" s="39" t="s">
        <v>96</v>
      </c>
      <c r="I4" s="40" t="s">
        <v>97</v>
      </c>
      <c r="J4" s="40" t="s">
        <v>214</v>
      </c>
      <c r="K4" s="39" t="s">
        <v>96</v>
      </c>
      <c r="L4" s="40" t="s">
        <v>97</v>
      </c>
      <c r="M4" s="40" t="s">
        <v>215</v>
      </c>
      <c r="N4" s="100"/>
      <c r="O4" s="123"/>
    </row>
    <row r="5" spans="1:15" ht="32.25" customHeight="1" x14ac:dyDescent="0.35">
      <c r="A5" s="48">
        <v>1</v>
      </c>
      <c r="B5" s="48">
        <v>2</v>
      </c>
      <c r="C5" s="48">
        <v>3</v>
      </c>
      <c r="D5" s="58">
        <v>4</v>
      </c>
      <c r="E5" s="48">
        <v>4</v>
      </c>
      <c r="F5" s="48">
        <v>5</v>
      </c>
      <c r="G5" s="48">
        <v>6</v>
      </c>
      <c r="H5" s="58">
        <v>7</v>
      </c>
      <c r="I5" s="58">
        <v>8</v>
      </c>
      <c r="J5" s="58">
        <v>9</v>
      </c>
      <c r="K5" s="48">
        <v>7</v>
      </c>
      <c r="L5" s="48">
        <v>8</v>
      </c>
      <c r="M5" s="48">
        <v>9</v>
      </c>
      <c r="N5" s="48">
        <v>10</v>
      </c>
      <c r="O5" s="48">
        <v>11</v>
      </c>
    </row>
    <row r="6" spans="1:15" ht="31" x14ac:dyDescent="0.35">
      <c r="A6" s="41">
        <v>1</v>
      </c>
      <c r="B6" s="37" t="s">
        <v>8</v>
      </c>
      <c r="C6" s="37">
        <v>0</v>
      </c>
      <c r="D6" s="37">
        <v>0</v>
      </c>
      <c r="E6" s="37">
        <v>0</v>
      </c>
      <c r="F6" s="47">
        <v>48</v>
      </c>
      <c r="G6" s="120" t="s">
        <v>49</v>
      </c>
      <c r="H6" s="51"/>
      <c r="I6" s="51"/>
      <c r="J6" s="51"/>
      <c r="K6" s="51"/>
      <c r="L6" s="51"/>
      <c r="M6" s="51"/>
      <c r="N6" s="51"/>
      <c r="O6" s="37"/>
    </row>
    <row r="7" spans="1:15" ht="15.5" x14ac:dyDescent="0.35">
      <c r="A7" s="41">
        <v>2</v>
      </c>
      <c r="B7" s="37" t="s">
        <v>13</v>
      </c>
      <c r="C7" s="37">
        <v>1</v>
      </c>
      <c r="D7" s="37">
        <v>1</v>
      </c>
      <c r="E7" s="37">
        <v>1</v>
      </c>
      <c r="F7" s="47">
        <v>24</v>
      </c>
      <c r="G7" s="120"/>
      <c r="H7" s="51"/>
      <c r="I7" s="51"/>
      <c r="J7" s="51"/>
      <c r="K7" s="51"/>
      <c r="L7" s="51"/>
      <c r="M7" s="51"/>
      <c r="N7" s="51"/>
      <c r="O7" s="37"/>
    </row>
    <row r="8" spans="1:15" ht="15.5" x14ac:dyDescent="0.35">
      <c r="A8" s="41">
        <v>3</v>
      </c>
      <c r="B8" s="37" t="s">
        <v>15</v>
      </c>
      <c r="C8" s="37">
        <v>1</v>
      </c>
      <c r="D8" s="37">
        <v>1</v>
      </c>
      <c r="E8" s="37">
        <v>1</v>
      </c>
      <c r="F8" s="47">
        <v>48</v>
      </c>
      <c r="G8" s="120"/>
      <c r="H8" s="52"/>
      <c r="I8" s="52"/>
      <c r="J8" s="52"/>
      <c r="K8" s="52"/>
      <c r="L8" s="52"/>
      <c r="M8" s="52"/>
      <c r="N8" s="52"/>
      <c r="O8" s="37"/>
    </row>
    <row r="9" spans="1:15" ht="15.5" x14ac:dyDescent="0.35">
      <c r="A9" s="41">
        <v>4</v>
      </c>
      <c r="B9" s="37" t="s">
        <v>19</v>
      </c>
      <c r="C9" s="37">
        <v>5</v>
      </c>
      <c r="D9" s="37">
        <v>5</v>
      </c>
      <c r="E9" s="37">
        <v>5</v>
      </c>
      <c r="F9" s="47">
        <v>48</v>
      </c>
      <c r="G9" s="120"/>
      <c r="H9" s="51"/>
      <c r="I9" s="51"/>
      <c r="J9" s="51"/>
      <c r="K9" s="51"/>
      <c r="L9" s="51"/>
      <c r="M9" s="51"/>
      <c r="N9" s="51"/>
      <c r="O9" s="37"/>
    </row>
    <row r="10" spans="1:15" ht="15.5" x14ac:dyDescent="0.35">
      <c r="A10" s="41">
        <v>5</v>
      </c>
      <c r="B10" s="37" t="s">
        <v>24</v>
      </c>
      <c r="C10" s="37">
        <v>0</v>
      </c>
      <c r="D10" s="37">
        <v>0</v>
      </c>
      <c r="E10" s="37">
        <v>0</v>
      </c>
      <c r="F10" s="47">
        <v>24</v>
      </c>
      <c r="G10" s="120"/>
      <c r="H10" s="51"/>
      <c r="I10" s="51"/>
      <c r="J10" s="51"/>
      <c r="K10" s="51"/>
      <c r="L10" s="51"/>
      <c r="M10" s="51"/>
      <c r="N10" s="51"/>
      <c r="O10" s="37"/>
    </row>
    <row r="11" spans="1:15" ht="15.5" x14ac:dyDescent="0.35">
      <c r="A11" s="41">
        <v>6</v>
      </c>
      <c r="B11" s="37" t="s">
        <v>27</v>
      </c>
      <c r="C11" s="37">
        <v>1</v>
      </c>
      <c r="D11" s="37">
        <v>1</v>
      </c>
      <c r="E11" s="37">
        <v>1</v>
      </c>
      <c r="F11" s="47">
        <v>48</v>
      </c>
      <c r="G11" s="120"/>
      <c r="H11" s="51"/>
      <c r="I11" s="51"/>
      <c r="J11" s="51"/>
      <c r="K11" s="51"/>
      <c r="L11" s="51"/>
      <c r="M11" s="51"/>
      <c r="N11" s="51"/>
      <c r="O11" s="37"/>
    </row>
    <row r="12" spans="1:15" ht="31" x14ac:dyDescent="0.35">
      <c r="A12" s="41">
        <v>7</v>
      </c>
      <c r="B12" s="37" t="s">
        <v>29</v>
      </c>
      <c r="C12" s="37">
        <v>0</v>
      </c>
      <c r="D12" s="37">
        <v>0</v>
      </c>
      <c r="E12" s="37">
        <v>0</v>
      </c>
      <c r="F12" s="47">
        <v>24</v>
      </c>
      <c r="G12" s="120"/>
      <c r="H12" s="51"/>
      <c r="I12" s="51"/>
      <c r="J12" s="51"/>
      <c r="K12" s="51"/>
      <c r="L12" s="51"/>
      <c r="M12" s="51"/>
      <c r="N12" s="51"/>
      <c r="O12" s="37"/>
    </row>
    <row r="13" spans="1:15" ht="15.5" x14ac:dyDescent="0.35">
      <c r="A13" s="41">
        <v>8</v>
      </c>
      <c r="B13" s="37" t="s">
        <v>32</v>
      </c>
      <c r="C13" s="37">
        <v>0</v>
      </c>
      <c r="D13" s="37">
        <v>0</v>
      </c>
      <c r="E13" s="37">
        <v>0</v>
      </c>
      <c r="F13" s="47">
        <v>24</v>
      </c>
      <c r="G13" s="120"/>
      <c r="H13" s="51"/>
      <c r="I13" s="51"/>
      <c r="J13" s="51"/>
      <c r="K13" s="51"/>
      <c r="L13" s="51"/>
      <c r="M13" s="51"/>
      <c r="N13" s="51"/>
      <c r="O13" s="37"/>
    </row>
    <row r="14" spans="1:15" ht="31" x14ac:dyDescent="0.35">
      <c r="A14" s="41">
        <v>9</v>
      </c>
      <c r="B14" s="37" t="s">
        <v>34</v>
      </c>
      <c r="C14" s="37">
        <v>0</v>
      </c>
      <c r="D14" s="37">
        <v>0</v>
      </c>
      <c r="E14" s="37">
        <v>0</v>
      </c>
      <c r="F14" s="47">
        <v>24</v>
      </c>
      <c r="G14" s="120"/>
      <c r="H14" s="51"/>
      <c r="I14" s="51"/>
      <c r="J14" s="51"/>
      <c r="K14" s="51"/>
      <c r="L14" s="51"/>
      <c r="M14" s="51"/>
      <c r="N14" s="53"/>
      <c r="O14" s="37"/>
    </row>
    <row r="15" spans="1:15" ht="15.5" x14ac:dyDescent="0.35">
      <c r="A15" s="37"/>
      <c r="B15" s="37" t="s">
        <v>81</v>
      </c>
      <c r="C15" s="37">
        <f>SUM(C6:C14)</f>
        <v>8</v>
      </c>
      <c r="D15" s="37">
        <v>8</v>
      </c>
      <c r="E15" s="37">
        <v>8</v>
      </c>
      <c r="F15" s="47">
        <f>SUM(F6:F14)</f>
        <v>312</v>
      </c>
      <c r="G15" s="36" t="s">
        <v>49</v>
      </c>
      <c r="H15" s="54"/>
      <c r="I15" s="54"/>
      <c r="J15" s="54"/>
      <c r="K15" s="54"/>
      <c r="L15" s="54"/>
      <c r="M15" s="54"/>
      <c r="N15" s="54"/>
      <c r="O15" s="46"/>
    </row>
  </sheetData>
  <mergeCells count="12">
    <mergeCell ref="G6:G14"/>
    <mergeCell ref="A1:O1"/>
    <mergeCell ref="A3:A4"/>
    <mergeCell ref="B3:B4"/>
    <mergeCell ref="C3:E3"/>
    <mergeCell ref="F3:F4"/>
    <mergeCell ref="G3:G4"/>
    <mergeCell ref="K3:M3"/>
    <mergeCell ref="N3:N4"/>
    <mergeCell ref="A2:O2"/>
    <mergeCell ref="O3:O4"/>
    <mergeCell ref="H3:J3"/>
  </mergeCells>
  <pageMargins left="0.7" right="0.7" top="0.75" bottom="0.75" header="0.3" footer="0.3"/>
  <pageSetup paperSize="9" scale="92" orientation="landscape" horizontalDpi="300" verticalDpi="30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8BD87-3F22-4CCB-B688-EC03CC2DAF34}">
  <sheetPr codeName="Sheet9"/>
  <dimension ref="A1:J15"/>
  <sheetViews>
    <sheetView view="pageBreakPreview" zoomScaleNormal="100" zoomScaleSheetLayoutView="100" workbookViewId="0">
      <selection activeCell="D6" sqref="D6"/>
    </sheetView>
  </sheetViews>
  <sheetFormatPr defaultRowHeight="14.5" x14ac:dyDescent="0.35"/>
  <cols>
    <col min="1" max="1" width="7" customWidth="1"/>
    <col min="2" max="2" width="13.26953125" customWidth="1"/>
    <col min="3" max="3" width="13.26953125" style="28" customWidth="1"/>
    <col min="4" max="4" width="13.7265625" customWidth="1"/>
    <col min="5" max="5" width="12.81640625" customWidth="1"/>
    <col min="6" max="6" width="16.26953125" customWidth="1"/>
    <col min="7" max="7" width="12.26953125" customWidth="1"/>
    <col min="8" max="8" width="12.453125" customWidth="1"/>
    <col min="9" max="9" width="15.26953125" customWidth="1"/>
    <col min="10" max="10" width="18.81640625" customWidth="1"/>
  </cols>
  <sheetData>
    <row r="1" spans="1:10" x14ac:dyDescent="0.35">
      <c r="A1" s="94" t="s">
        <v>121</v>
      </c>
      <c r="B1" s="94"/>
      <c r="C1" s="94"/>
      <c r="D1" s="94"/>
      <c r="E1" s="94"/>
      <c r="F1" s="94"/>
      <c r="G1" s="94"/>
      <c r="H1" s="94"/>
      <c r="I1" s="94"/>
      <c r="J1" s="94"/>
    </row>
    <row r="2" spans="1:10" ht="15.5" x14ac:dyDescent="0.35">
      <c r="A2" s="275" t="s">
        <v>98</v>
      </c>
      <c r="B2" s="275"/>
      <c r="C2" s="275"/>
      <c r="D2" s="275"/>
      <c r="E2" s="275"/>
      <c r="F2" s="275"/>
      <c r="G2" s="275"/>
      <c r="H2" s="275"/>
      <c r="I2" s="275"/>
    </row>
    <row r="3" spans="1:10" ht="35.25" customHeight="1" x14ac:dyDescent="0.35">
      <c r="A3" s="100" t="s">
        <v>38</v>
      </c>
      <c r="B3" s="100" t="s">
        <v>39</v>
      </c>
      <c r="C3" s="59" t="s">
        <v>75</v>
      </c>
      <c r="D3" s="60" t="s">
        <v>76</v>
      </c>
      <c r="E3" s="100" t="s">
        <v>42</v>
      </c>
      <c r="F3" s="58" t="s">
        <v>198</v>
      </c>
      <c r="G3" s="100" t="s">
        <v>212</v>
      </c>
      <c r="H3" s="100"/>
      <c r="I3" s="100" t="s">
        <v>77</v>
      </c>
      <c r="J3" s="123" t="s">
        <v>45</v>
      </c>
    </row>
    <row r="4" spans="1:10" ht="114.75" customHeight="1" x14ac:dyDescent="0.35">
      <c r="A4" s="100"/>
      <c r="B4" s="100"/>
      <c r="C4" s="39" t="s">
        <v>99</v>
      </c>
      <c r="D4" s="39" t="s">
        <v>100</v>
      </c>
      <c r="E4" s="100"/>
      <c r="F4" s="40" t="s">
        <v>217</v>
      </c>
      <c r="G4" s="39" t="s">
        <v>101</v>
      </c>
      <c r="H4" s="40" t="s">
        <v>217</v>
      </c>
      <c r="I4" s="100"/>
      <c r="J4" s="123"/>
    </row>
    <row r="5" spans="1:10" ht="15.5" x14ac:dyDescent="0.35">
      <c r="A5" s="58">
        <v>1</v>
      </c>
      <c r="B5" s="58">
        <v>2</v>
      </c>
      <c r="C5" s="58">
        <v>3</v>
      </c>
      <c r="D5" s="58">
        <v>5</v>
      </c>
      <c r="E5" s="58">
        <v>6</v>
      </c>
      <c r="F5" s="58">
        <v>7</v>
      </c>
      <c r="G5" s="58">
        <v>7</v>
      </c>
      <c r="H5" s="58">
        <v>8</v>
      </c>
      <c r="I5" s="58">
        <v>10</v>
      </c>
      <c r="J5" s="58">
        <v>11</v>
      </c>
    </row>
    <row r="6" spans="1:10" ht="32.25" customHeight="1" x14ac:dyDescent="0.35">
      <c r="A6" s="41">
        <v>1</v>
      </c>
      <c r="B6" s="37" t="s">
        <v>8</v>
      </c>
      <c r="C6" s="42" t="s">
        <v>102</v>
      </c>
      <c r="D6" s="42" t="s">
        <v>103</v>
      </c>
      <c r="E6" s="120" t="s">
        <v>80</v>
      </c>
      <c r="F6" s="166"/>
      <c r="G6" s="166"/>
      <c r="H6" s="166"/>
      <c r="I6" s="120"/>
      <c r="J6" s="37"/>
    </row>
    <row r="7" spans="1:10" ht="15.5" x14ac:dyDescent="0.35">
      <c r="A7" s="41">
        <v>2</v>
      </c>
      <c r="B7" s="37" t="s">
        <v>13</v>
      </c>
      <c r="C7" s="42" t="s">
        <v>102</v>
      </c>
      <c r="D7" s="42" t="s">
        <v>103</v>
      </c>
      <c r="E7" s="120"/>
      <c r="F7" s="166"/>
      <c r="G7" s="166"/>
      <c r="H7" s="166"/>
      <c r="I7" s="120"/>
      <c r="J7" s="37"/>
    </row>
    <row r="8" spans="1:10" ht="15.5" x14ac:dyDescent="0.35">
      <c r="A8" s="41">
        <v>3</v>
      </c>
      <c r="B8" s="37" t="s">
        <v>15</v>
      </c>
      <c r="C8" s="42" t="s">
        <v>102</v>
      </c>
      <c r="D8" s="42" t="s">
        <v>103</v>
      </c>
      <c r="E8" s="120"/>
      <c r="F8" s="166"/>
      <c r="G8" s="166"/>
      <c r="H8" s="166"/>
      <c r="I8" s="120"/>
      <c r="J8" s="37"/>
    </row>
    <row r="9" spans="1:10" ht="15.5" x14ac:dyDescent="0.35">
      <c r="A9" s="41">
        <v>4</v>
      </c>
      <c r="B9" s="37" t="s">
        <v>19</v>
      </c>
      <c r="C9" s="42" t="s">
        <v>103</v>
      </c>
      <c r="D9" s="42" t="s">
        <v>102</v>
      </c>
      <c r="E9" s="120"/>
      <c r="F9" s="53"/>
      <c r="G9" s="53"/>
      <c r="H9" s="166"/>
      <c r="I9" s="120"/>
      <c r="J9" s="37"/>
    </row>
    <row r="10" spans="1:10" ht="15.5" x14ac:dyDescent="0.35">
      <c r="A10" s="41">
        <v>5</v>
      </c>
      <c r="B10" s="37" t="s">
        <v>24</v>
      </c>
      <c r="C10" s="42" t="s">
        <v>102</v>
      </c>
      <c r="D10" s="42" t="s">
        <v>103</v>
      </c>
      <c r="E10" s="120"/>
      <c r="F10" s="166"/>
      <c r="G10" s="166"/>
      <c r="H10" s="166"/>
      <c r="I10" s="120"/>
      <c r="J10" s="37"/>
    </row>
    <row r="11" spans="1:10" ht="15.5" x14ac:dyDescent="0.35">
      <c r="A11" s="41">
        <v>6</v>
      </c>
      <c r="B11" s="37" t="s">
        <v>27</v>
      </c>
      <c r="C11" s="42" t="s">
        <v>103</v>
      </c>
      <c r="D11" s="42" t="s">
        <v>102</v>
      </c>
      <c r="E11" s="120"/>
      <c r="F11" s="166"/>
      <c r="G11" s="166"/>
      <c r="H11" s="53"/>
      <c r="I11" s="120"/>
      <c r="J11" s="37"/>
    </row>
    <row r="12" spans="1:10" ht="31" x14ac:dyDescent="0.35">
      <c r="A12" s="41">
        <v>7</v>
      </c>
      <c r="B12" s="37" t="s">
        <v>29</v>
      </c>
      <c r="C12" s="42" t="s">
        <v>102</v>
      </c>
      <c r="D12" s="42" t="s">
        <v>103</v>
      </c>
      <c r="E12" s="120"/>
      <c r="F12" s="166"/>
      <c r="G12" s="166"/>
      <c r="H12" s="166"/>
      <c r="I12" s="120"/>
      <c r="J12" s="37"/>
    </row>
    <row r="13" spans="1:10" ht="15.5" x14ac:dyDescent="0.35">
      <c r="A13" s="41">
        <v>8</v>
      </c>
      <c r="B13" s="37" t="s">
        <v>32</v>
      </c>
      <c r="C13" s="42" t="s">
        <v>102</v>
      </c>
      <c r="D13" s="42" t="s">
        <v>103</v>
      </c>
      <c r="E13" s="120"/>
      <c r="F13" s="166"/>
      <c r="G13" s="166"/>
      <c r="H13" s="166"/>
      <c r="I13" s="120"/>
      <c r="J13" s="37"/>
    </row>
    <row r="14" spans="1:10" ht="31" x14ac:dyDescent="0.35">
      <c r="A14" s="41">
        <v>9</v>
      </c>
      <c r="B14" s="37" t="s">
        <v>34</v>
      </c>
      <c r="C14" s="42" t="s">
        <v>102</v>
      </c>
      <c r="D14" s="42" t="s">
        <v>103</v>
      </c>
      <c r="E14" s="120"/>
      <c r="F14" s="166"/>
      <c r="G14" s="166"/>
      <c r="H14" s="166"/>
      <c r="I14" s="120"/>
      <c r="J14" s="37"/>
    </row>
    <row r="15" spans="1:10" ht="31" x14ac:dyDescent="0.35">
      <c r="A15" s="65"/>
      <c r="B15" s="273" t="s">
        <v>182</v>
      </c>
      <c r="C15" s="274">
        <v>1</v>
      </c>
      <c r="D15" s="65">
        <v>8</v>
      </c>
      <c r="E15" s="65"/>
      <c r="F15" s="65"/>
      <c r="G15" s="65"/>
      <c r="H15" s="65"/>
      <c r="I15" s="65"/>
      <c r="J15" s="65"/>
    </row>
  </sheetData>
  <mergeCells count="10">
    <mergeCell ref="A1:J1"/>
    <mergeCell ref="J3:J4"/>
    <mergeCell ref="E6:E14"/>
    <mergeCell ref="A2:I2"/>
    <mergeCell ref="A3:A4"/>
    <mergeCell ref="B3:B4"/>
    <mergeCell ref="E3:E4"/>
    <mergeCell ref="G3:H3"/>
    <mergeCell ref="I3:I4"/>
    <mergeCell ref="I6:I14"/>
  </mergeCells>
  <pageMargins left="0.7" right="0.7" top="0.75" bottom="0.75" header="0.3" footer="0.3"/>
  <pageSetup paperSize="9" scale="99" orientation="landscape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DCFEF-FBAE-4D4D-A057-449725A25244}">
  <sheetPr codeName="Sheet1"/>
  <dimension ref="A1:AC43"/>
  <sheetViews>
    <sheetView view="pageBreakPreview" topLeftCell="A10" zoomScale="70" zoomScaleNormal="100" zoomScaleSheetLayoutView="70" workbookViewId="0">
      <selection activeCell="I12" sqref="I12"/>
    </sheetView>
  </sheetViews>
  <sheetFormatPr defaultColWidth="8.81640625" defaultRowHeight="14.5" x14ac:dyDescent="0.35"/>
  <cols>
    <col min="1" max="1" width="4.1796875" style="1" bestFit="1" customWidth="1"/>
    <col min="2" max="2" width="12.453125" style="5" customWidth="1"/>
    <col min="3" max="3" width="26.54296875" style="1" bestFit="1" customWidth="1"/>
    <col min="4" max="5" width="18" style="1" customWidth="1"/>
    <col min="6" max="6" width="19.26953125" style="1" customWidth="1"/>
    <col min="7" max="9" width="17.54296875" style="1" customWidth="1"/>
    <col min="10" max="10" width="12.81640625" style="1" customWidth="1"/>
    <col min="11" max="12" width="14.26953125" style="1" customWidth="1"/>
    <col min="13" max="13" width="18" style="1" customWidth="1"/>
    <col min="14" max="26" width="8.81640625" style="1"/>
    <col min="27" max="27" width="13.26953125" style="1" customWidth="1"/>
    <col min="28" max="16384" width="8.81640625" style="1"/>
  </cols>
  <sheetData>
    <row r="1" spans="1:29" ht="25" customHeight="1" x14ac:dyDescent="0.35">
      <c r="A1" s="79" t="s">
        <v>188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29" ht="15.5" x14ac:dyDescent="0.35">
      <c r="A2" s="75" t="s">
        <v>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1:29" ht="42.75" customHeight="1" x14ac:dyDescent="0.35">
      <c r="A3" s="76" t="s">
        <v>1</v>
      </c>
      <c r="B3" s="77" t="s">
        <v>2</v>
      </c>
      <c r="C3" s="76" t="s">
        <v>3</v>
      </c>
      <c r="D3" s="170" t="s">
        <v>4</v>
      </c>
      <c r="E3" s="171"/>
      <c r="F3" s="172" t="s">
        <v>192</v>
      </c>
      <c r="G3" s="173"/>
      <c r="H3" s="174" t="s">
        <v>193</v>
      </c>
      <c r="I3" s="175"/>
      <c r="J3" s="176" t="s">
        <v>187</v>
      </c>
      <c r="K3" s="177"/>
      <c r="L3" s="178" t="s">
        <v>5</v>
      </c>
      <c r="M3" s="100" t="s">
        <v>45</v>
      </c>
    </row>
    <row r="4" spans="1:29" ht="32.25" customHeight="1" x14ac:dyDescent="0.35">
      <c r="A4" s="76"/>
      <c r="B4" s="78"/>
      <c r="C4" s="76"/>
      <c r="D4" s="167" t="s">
        <v>6</v>
      </c>
      <c r="E4" s="167" t="s">
        <v>7</v>
      </c>
      <c r="F4" s="162" t="s">
        <v>6</v>
      </c>
      <c r="G4" s="162" t="s">
        <v>7</v>
      </c>
      <c r="H4" s="163" t="s">
        <v>6</v>
      </c>
      <c r="I4" s="163" t="s">
        <v>7</v>
      </c>
      <c r="J4" s="164" t="s">
        <v>6</v>
      </c>
      <c r="K4" s="164" t="s">
        <v>7</v>
      </c>
      <c r="L4" s="179"/>
      <c r="M4" s="100"/>
      <c r="AB4" s="2"/>
    </row>
    <row r="5" spans="1:29" ht="32.25" customHeight="1" x14ac:dyDescent="0.35">
      <c r="A5" s="64">
        <v>1</v>
      </c>
      <c r="B5" s="64">
        <v>2</v>
      </c>
      <c r="C5" s="64">
        <v>3</v>
      </c>
      <c r="D5" s="167">
        <v>4</v>
      </c>
      <c r="E5" s="167">
        <v>5</v>
      </c>
      <c r="F5" s="162">
        <v>6</v>
      </c>
      <c r="G5" s="162">
        <v>7</v>
      </c>
      <c r="H5" s="163">
        <v>8</v>
      </c>
      <c r="I5" s="163">
        <v>9</v>
      </c>
      <c r="J5" s="164">
        <v>10</v>
      </c>
      <c r="K5" s="164">
        <v>11</v>
      </c>
      <c r="L5" s="180">
        <v>12</v>
      </c>
      <c r="M5" s="64">
        <v>13</v>
      </c>
      <c r="AB5" s="2"/>
    </row>
    <row r="6" spans="1:29" ht="25" customHeight="1" x14ac:dyDescent="0.35">
      <c r="A6" s="165">
        <v>1</v>
      </c>
      <c r="B6" s="80" t="s">
        <v>8</v>
      </c>
      <c r="C6" s="166" t="s">
        <v>9</v>
      </c>
      <c r="D6" s="167"/>
      <c r="E6" s="167"/>
      <c r="F6" s="162"/>
      <c r="G6" s="162"/>
      <c r="H6" s="163"/>
      <c r="I6" s="163"/>
      <c r="J6" s="164"/>
      <c r="K6" s="164"/>
      <c r="L6" s="161"/>
      <c r="M6" s="3"/>
      <c r="AB6" s="4"/>
      <c r="AC6" s="4"/>
    </row>
    <row r="7" spans="1:29" ht="25" customHeight="1" x14ac:dyDescent="0.35">
      <c r="A7" s="165"/>
      <c r="B7" s="81"/>
      <c r="C7" s="166" t="s">
        <v>10</v>
      </c>
      <c r="D7" s="167"/>
      <c r="E7" s="167"/>
      <c r="F7" s="162"/>
      <c r="G7" s="162"/>
      <c r="H7" s="163"/>
      <c r="I7" s="163"/>
      <c r="J7" s="164"/>
      <c r="K7" s="164"/>
      <c r="L7" s="161"/>
      <c r="M7" s="3"/>
      <c r="AB7" s="4"/>
      <c r="AC7" s="4"/>
    </row>
    <row r="8" spans="1:29" ht="25" customHeight="1" x14ac:dyDescent="0.35">
      <c r="A8" s="165"/>
      <c r="B8" s="81"/>
      <c r="C8" s="166" t="s">
        <v>133</v>
      </c>
      <c r="D8" s="167"/>
      <c r="E8" s="167"/>
      <c r="F8" s="162"/>
      <c r="G8" s="162"/>
      <c r="H8" s="163"/>
      <c r="I8" s="163"/>
      <c r="J8" s="164"/>
      <c r="K8" s="164"/>
      <c r="L8" s="161"/>
      <c r="M8" s="3"/>
      <c r="AB8" s="4"/>
      <c r="AC8" s="4"/>
    </row>
    <row r="9" spans="1:29" ht="25" customHeight="1" x14ac:dyDescent="0.35">
      <c r="A9" s="165"/>
      <c r="B9" s="81"/>
      <c r="C9" s="166" t="s">
        <v>11</v>
      </c>
      <c r="D9" s="167"/>
      <c r="E9" s="167"/>
      <c r="F9" s="162"/>
      <c r="G9" s="162"/>
      <c r="H9" s="163"/>
      <c r="I9" s="163"/>
      <c r="J9" s="164"/>
      <c r="K9" s="164"/>
      <c r="L9" s="161"/>
      <c r="M9" s="3"/>
      <c r="AB9" s="4"/>
      <c r="AC9" s="4"/>
    </row>
    <row r="10" spans="1:29" ht="25" customHeight="1" x14ac:dyDescent="0.35">
      <c r="A10" s="165"/>
      <c r="B10" s="81"/>
      <c r="C10" s="166" t="s">
        <v>12</v>
      </c>
      <c r="D10" s="167"/>
      <c r="E10" s="167"/>
      <c r="F10" s="162"/>
      <c r="G10" s="162"/>
      <c r="H10" s="163"/>
      <c r="I10" s="163"/>
      <c r="J10" s="164"/>
      <c r="K10" s="164"/>
      <c r="L10" s="161"/>
      <c r="M10" s="3"/>
      <c r="AB10" s="4"/>
      <c r="AC10" s="4"/>
    </row>
    <row r="11" spans="1:29" ht="25" customHeight="1" x14ac:dyDescent="0.35">
      <c r="A11" s="165">
        <v>2</v>
      </c>
      <c r="B11" s="80" t="s">
        <v>13</v>
      </c>
      <c r="C11" s="166" t="s">
        <v>14</v>
      </c>
      <c r="D11" s="167"/>
      <c r="E11" s="167"/>
      <c r="F11" s="162"/>
      <c r="G11" s="162"/>
      <c r="H11" s="163"/>
      <c r="I11" s="163"/>
      <c r="J11" s="164"/>
      <c r="K11" s="164"/>
      <c r="L11" s="161"/>
      <c r="M11" s="3"/>
    </row>
    <row r="12" spans="1:29" ht="25" customHeight="1" x14ac:dyDescent="0.35">
      <c r="A12" s="165"/>
      <c r="B12" s="81"/>
      <c r="C12" s="166" t="s">
        <v>134</v>
      </c>
      <c r="D12" s="167"/>
      <c r="E12" s="167"/>
      <c r="F12" s="162"/>
      <c r="G12" s="162"/>
      <c r="H12" s="163"/>
      <c r="I12" s="163"/>
      <c r="J12" s="164"/>
      <c r="K12" s="164"/>
      <c r="L12" s="161"/>
      <c r="M12" s="3"/>
    </row>
    <row r="13" spans="1:29" ht="25" customHeight="1" x14ac:dyDescent="0.35">
      <c r="A13" s="165"/>
      <c r="B13" s="81"/>
      <c r="C13" s="166" t="s">
        <v>11</v>
      </c>
      <c r="D13" s="167"/>
      <c r="E13" s="167"/>
      <c r="F13" s="162"/>
      <c r="G13" s="162"/>
      <c r="H13" s="163"/>
      <c r="I13" s="163"/>
      <c r="J13" s="164"/>
      <c r="K13" s="164"/>
      <c r="L13" s="161"/>
      <c r="M13" s="3"/>
    </row>
    <row r="14" spans="1:29" ht="25" customHeight="1" x14ac:dyDescent="0.35">
      <c r="A14" s="165"/>
      <c r="B14" s="81"/>
      <c r="C14" s="166" t="s">
        <v>12</v>
      </c>
      <c r="D14" s="167"/>
      <c r="E14" s="167"/>
      <c r="F14" s="162"/>
      <c r="G14" s="162"/>
      <c r="H14" s="163"/>
      <c r="I14" s="163"/>
      <c r="J14" s="164"/>
      <c r="K14" s="164"/>
      <c r="L14" s="161"/>
      <c r="M14" s="3"/>
    </row>
    <row r="15" spans="1:29" ht="25" customHeight="1" x14ac:dyDescent="0.35">
      <c r="A15" s="165">
        <v>3</v>
      </c>
      <c r="B15" s="80" t="s">
        <v>15</v>
      </c>
      <c r="C15" s="166" t="s">
        <v>135</v>
      </c>
      <c r="D15" s="167"/>
      <c r="E15" s="167"/>
      <c r="F15" s="162"/>
      <c r="G15" s="162"/>
      <c r="H15" s="163"/>
      <c r="I15" s="163"/>
      <c r="J15" s="164"/>
      <c r="K15" s="164"/>
      <c r="L15" s="161"/>
      <c r="M15" s="3"/>
    </row>
    <row r="16" spans="1:29" ht="25" customHeight="1" x14ac:dyDescent="0.35">
      <c r="A16" s="165"/>
      <c r="B16" s="81"/>
      <c r="C16" s="166" t="s">
        <v>16</v>
      </c>
      <c r="D16" s="167"/>
      <c r="E16" s="167"/>
      <c r="F16" s="162"/>
      <c r="G16" s="162"/>
      <c r="H16" s="163"/>
      <c r="I16" s="163"/>
      <c r="J16" s="164"/>
      <c r="K16" s="164"/>
      <c r="L16" s="161"/>
      <c r="M16" s="3"/>
    </row>
    <row r="17" spans="1:13" ht="25" customHeight="1" x14ac:dyDescent="0.35">
      <c r="A17" s="165"/>
      <c r="B17" s="81"/>
      <c r="C17" s="166" t="s">
        <v>17</v>
      </c>
      <c r="D17" s="167"/>
      <c r="E17" s="167"/>
      <c r="F17" s="162"/>
      <c r="G17" s="162"/>
      <c r="H17" s="163"/>
      <c r="I17" s="163"/>
      <c r="J17" s="164"/>
      <c r="K17" s="164"/>
      <c r="L17" s="161"/>
      <c r="M17" s="3"/>
    </row>
    <row r="18" spans="1:13" ht="25" customHeight="1" x14ac:dyDescent="0.35">
      <c r="A18" s="165"/>
      <c r="B18" s="81"/>
      <c r="C18" s="166" t="s">
        <v>18</v>
      </c>
      <c r="D18" s="167"/>
      <c r="E18" s="167"/>
      <c r="F18" s="162"/>
      <c r="G18" s="162"/>
      <c r="H18" s="163"/>
      <c r="I18" s="163"/>
      <c r="J18" s="164"/>
      <c r="K18" s="164"/>
      <c r="L18" s="161"/>
      <c r="M18" s="3"/>
    </row>
    <row r="19" spans="1:13" ht="25" customHeight="1" x14ac:dyDescent="0.35">
      <c r="A19" s="165"/>
      <c r="B19" s="81"/>
      <c r="C19" s="166" t="s">
        <v>11</v>
      </c>
      <c r="D19" s="167"/>
      <c r="E19" s="167"/>
      <c r="F19" s="162"/>
      <c r="G19" s="162"/>
      <c r="H19" s="163"/>
      <c r="I19" s="163"/>
      <c r="J19" s="164"/>
      <c r="K19" s="164"/>
      <c r="L19" s="161"/>
      <c r="M19" s="3"/>
    </row>
    <row r="20" spans="1:13" ht="25" customHeight="1" x14ac:dyDescent="0.35">
      <c r="A20" s="165"/>
      <c r="B20" s="81"/>
      <c r="C20" s="166" t="s">
        <v>12</v>
      </c>
      <c r="D20" s="167"/>
      <c r="E20" s="167"/>
      <c r="F20" s="162"/>
      <c r="G20" s="162"/>
      <c r="H20" s="163"/>
      <c r="I20" s="163"/>
      <c r="J20" s="164"/>
      <c r="K20" s="164"/>
      <c r="L20" s="161"/>
      <c r="M20" s="3"/>
    </row>
    <row r="21" spans="1:13" ht="25" customHeight="1" x14ac:dyDescent="0.35">
      <c r="A21" s="165">
        <v>4</v>
      </c>
      <c r="B21" s="80" t="s">
        <v>19</v>
      </c>
      <c r="C21" s="166" t="s">
        <v>20</v>
      </c>
      <c r="D21" s="167"/>
      <c r="E21" s="167"/>
      <c r="F21" s="162"/>
      <c r="G21" s="162"/>
      <c r="H21" s="163"/>
      <c r="I21" s="163"/>
      <c r="J21" s="164"/>
      <c r="K21" s="164"/>
      <c r="L21" s="161"/>
      <c r="M21" s="3"/>
    </row>
    <row r="22" spans="1:13" ht="25" customHeight="1" x14ac:dyDescent="0.35">
      <c r="A22" s="165"/>
      <c r="B22" s="81"/>
      <c r="C22" s="166" t="s">
        <v>21</v>
      </c>
      <c r="D22" s="167"/>
      <c r="E22" s="167"/>
      <c r="F22" s="162"/>
      <c r="G22" s="162"/>
      <c r="H22" s="163"/>
      <c r="I22" s="163"/>
      <c r="J22" s="164"/>
      <c r="K22" s="164"/>
      <c r="L22" s="161"/>
      <c r="M22" s="3"/>
    </row>
    <row r="23" spans="1:13" ht="25" customHeight="1" x14ac:dyDescent="0.35">
      <c r="A23" s="165"/>
      <c r="B23" s="81"/>
      <c r="C23" s="166" t="s">
        <v>22</v>
      </c>
      <c r="D23" s="167"/>
      <c r="E23" s="167"/>
      <c r="F23" s="162"/>
      <c r="G23" s="162"/>
      <c r="H23" s="163"/>
      <c r="I23" s="163"/>
      <c r="J23" s="164"/>
      <c r="K23" s="164"/>
      <c r="L23" s="161"/>
      <c r="M23" s="3"/>
    </row>
    <row r="24" spans="1:13" ht="25" customHeight="1" x14ac:dyDescent="0.35">
      <c r="A24" s="165"/>
      <c r="B24" s="81"/>
      <c r="C24" s="166" t="s">
        <v>23</v>
      </c>
      <c r="D24" s="167"/>
      <c r="E24" s="167"/>
      <c r="F24" s="162"/>
      <c r="G24" s="162"/>
      <c r="H24" s="163"/>
      <c r="I24" s="163"/>
      <c r="J24" s="164"/>
      <c r="K24" s="164"/>
      <c r="L24" s="161"/>
      <c r="M24" s="3"/>
    </row>
    <row r="25" spans="1:13" ht="25" customHeight="1" x14ac:dyDescent="0.35">
      <c r="A25" s="165"/>
      <c r="B25" s="81"/>
      <c r="C25" s="166" t="s">
        <v>11</v>
      </c>
      <c r="D25" s="167"/>
      <c r="E25" s="167"/>
      <c r="F25" s="162"/>
      <c r="G25" s="162"/>
      <c r="H25" s="163"/>
      <c r="I25" s="163"/>
      <c r="J25" s="164"/>
      <c r="K25" s="164"/>
      <c r="L25" s="161"/>
      <c r="M25" s="3"/>
    </row>
    <row r="26" spans="1:13" ht="25" customHeight="1" x14ac:dyDescent="0.35">
      <c r="A26" s="165"/>
      <c r="B26" s="81"/>
      <c r="C26" s="166" t="s">
        <v>12</v>
      </c>
      <c r="D26" s="167"/>
      <c r="E26" s="167"/>
      <c r="F26" s="162"/>
      <c r="G26" s="162"/>
      <c r="H26" s="163"/>
      <c r="I26" s="163"/>
      <c r="J26" s="164"/>
      <c r="K26" s="164"/>
      <c r="L26" s="161"/>
      <c r="M26" s="3"/>
    </row>
    <row r="27" spans="1:13" ht="25" customHeight="1" x14ac:dyDescent="0.35">
      <c r="A27" s="165">
        <v>5</v>
      </c>
      <c r="B27" s="80" t="s">
        <v>24</v>
      </c>
      <c r="C27" s="166" t="s">
        <v>25</v>
      </c>
      <c r="D27" s="167"/>
      <c r="E27" s="167"/>
      <c r="F27" s="162"/>
      <c r="G27" s="162"/>
      <c r="H27" s="163"/>
      <c r="I27" s="163"/>
      <c r="J27" s="164"/>
      <c r="K27" s="164"/>
      <c r="L27" s="161"/>
      <c r="M27" s="3"/>
    </row>
    <row r="28" spans="1:13" ht="25" customHeight="1" x14ac:dyDescent="0.35">
      <c r="A28" s="165"/>
      <c r="B28" s="81"/>
      <c r="C28" s="166" t="s">
        <v>26</v>
      </c>
      <c r="D28" s="167"/>
      <c r="E28" s="167"/>
      <c r="F28" s="162"/>
      <c r="G28" s="162"/>
      <c r="H28" s="163"/>
      <c r="I28" s="163"/>
      <c r="J28" s="164"/>
      <c r="K28" s="164"/>
      <c r="L28" s="161"/>
      <c r="M28" s="3"/>
    </row>
    <row r="29" spans="1:13" ht="25" customHeight="1" x14ac:dyDescent="0.35">
      <c r="A29" s="165"/>
      <c r="B29" s="81"/>
      <c r="C29" s="166" t="s">
        <v>136</v>
      </c>
      <c r="D29" s="167"/>
      <c r="E29" s="167"/>
      <c r="F29" s="162"/>
      <c r="G29" s="162"/>
      <c r="H29" s="163"/>
      <c r="I29" s="163"/>
      <c r="J29" s="164"/>
      <c r="K29" s="164"/>
      <c r="L29" s="161"/>
      <c r="M29" s="3"/>
    </row>
    <row r="30" spans="1:13" ht="25" customHeight="1" x14ac:dyDescent="0.35">
      <c r="A30" s="165"/>
      <c r="B30" s="81"/>
      <c r="C30" s="166" t="s">
        <v>12</v>
      </c>
      <c r="D30" s="167"/>
      <c r="E30" s="167"/>
      <c r="F30" s="162"/>
      <c r="G30" s="162"/>
      <c r="H30" s="163"/>
      <c r="I30" s="163"/>
      <c r="J30" s="164"/>
      <c r="K30" s="164"/>
      <c r="L30" s="161"/>
      <c r="M30" s="3"/>
    </row>
    <row r="31" spans="1:13" ht="25" customHeight="1" x14ac:dyDescent="0.35">
      <c r="A31" s="165">
        <v>6</v>
      </c>
      <c r="B31" s="80" t="s">
        <v>27</v>
      </c>
      <c r="C31" s="166" t="s">
        <v>137</v>
      </c>
      <c r="D31" s="167"/>
      <c r="E31" s="167"/>
      <c r="F31" s="162"/>
      <c r="G31" s="162"/>
      <c r="H31" s="163"/>
      <c r="I31" s="163"/>
      <c r="J31" s="164"/>
      <c r="K31" s="164"/>
      <c r="L31" s="161"/>
      <c r="M31" s="3"/>
    </row>
    <row r="32" spans="1:13" ht="25" customHeight="1" x14ac:dyDescent="0.35">
      <c r="A32" s="165"/>
      <c r="B32" s="81"/>
      <c r="C32" s="166" t="s">
        <v>28</v>
      </c>
      <c r="D32" s="167"/>
      <c r="E32" s="167"/>
      <c r="F32" s="162"/>
      <c r="G32" s="162"/>
      <c r="H32" s="163"/>
      <c r="I32" s="163"/>
      <c r="J32" s="164"/>
      <c r="K32" s="164"/>
      <c r="L32" s="161"/>
      <c r="M32" s="3"/>
    </row>
    <row r="33" spans="1:13" ht="25" customHeight="1" x14ac:dyDescent="0.35">
      <c r="A33" s="165"/>
      <c r="B33" s="81"/>
      <c r="C33" s="166" t="s">
        <v>11</v>
      </c>
      <c r="D33" s="167"/>
      <c r="E33" s="167"/>
      <c r="F33" s="162"/>
      <c r="G33" s="162"/>
      <c r="H33" s="163"/>
      <c r="I33" s="163"/>
      <c r="J33" s="164"/>
      <c r="K33" s="164"/>
      <c r="L33" s="161"/>
      <c r="M33" s="3"/>
    </row>
    <row r="34" spans="1:13" ht="25" customHeight="1" x14ac:dyDescent="0.35">
      <c r="A34" s="165"/>
      <c r="B34" s="81"/>
      <c r="C34" s="166" t="s">
        <v>12</v>
      </c>
      <c r="D34" s="167"/>
      <c r="E34" s="167"/>
      <c r="F34" s="162"/>
      <c r="G34" s="162"/>
      <c r="H34" s="163"/>
      <c r="I34" s="163"/>
      <c r="J34" s="164"/>
      <c r="K34" s="164"/>
      <c r="L34" s="161"/>
      <c r="M34" s="3"/>
    </row>
    <row r="35" spans="1:13" ht="25" customHeight="1" x14ac:dyDescent="0.35">
      <c r="A35" s="165">
        <v>7</v>
      </c>
      <c r="B35" s="80" t="s">
        <v>29</v>
      </c>
      <c r="C35" s="166" t="s">
        <v>30</v>
      </c>
      <c r="D35" s="167"/>
      <c r="E35" s="167"/>
      <c r="F35" s="162"/>
      <c r="G35" s="162"/>
      <c r="H35" s="163"/>
      <c r="I35" s="163"/>
      <c r="J35" s="164"/>
      <c r="K35" s="164"/>
      <c r="L35" s="161"/>
      <c r="M35" s="3"/>
    </row>
    <row r="36" spans="1:13" ht="25" customHeight="1" x14ac:dyDescent="0.35">
      <c r="A36" s="165"/>
      <c r="B36" s="80"/>
      <c r="C36" s="166" t="s">
        <v>31</v>
      </c>
      <c r="D36" s="167"/>
      <c r="E36" s="167"/>
      <c r="F36" s="162"/>
      <c r="G36" s="162"/>
      <c r="H36" s="163"/>
      <c r="I36" s="163"/>
      <c r="J36" s="164"/>
      <c r="K36" s="164"/>
      <c r="L36" s="161"/>
      <c r="M36" s="3"/>
    </row>
    <row r="37" spans="1:13" ht="25" customHeight="1" x14ac:dyDescent="0.35">
      <c r="A37" s="165"/>
      <c r="B37" s="81"/>
      <c r="C37" s="166" t="s">
        <v>12</v>
      </c>
      <c r="D37" s="167"/>
      <c r="E37" s="167"/>
      <c r="F37" s="162"/>
      <c r="G37" s="162"/>
      <c r="H37" s="163"/>
      <c r="I37" s="163"/>
      <c r="J37" s="164"/>
      <c r="K37" s="164"/>
      <c r="L37" s="161"/>
      <c r="M37" s="3"/>
    </row>
    <row r="38" spans="1:13" ht="25" customHeight="1" x14ac:dyDescent="0.35">
      <c r="A38" s="165">
        <v>8</v>
      </c>
      <c r="B38" s="80" t="s">
        <v>32</v>
      </c>
      <c r="C38" s="166" t="s">
        <v>33</v>
      </c>
      <c r="D38" s="167"/>
      <c r="E38" s="167"/>
      <c r="F38" s="162"/>
      <c r="G38" s="162"/>
      <c r="H38" s="163"/>
      <c r="I38" s="163"/>
      <c r="J38" s="164"/>
      <c r="K38" s="164"/>
      <c r="L38" s="161"/>
      <c r="M38" s="3"/>
    </row>
    <row r="39" spans="1:13" ht="25" customHeight="1" x14ac:dyDescent="0.35">
      <c r="A39" s="165"/>
      <c r="B39" s="80"/>
      <c r="C39" s="166" t="s">
        <v>138</v>
      </c>
      <c r="D39" s="167"/>
      <c r="E39" s="167"/>
      <c r="F39" s="162"/>
      <c r="G39" s="162"/>
      <c r="H39" s="163"/>
      <c r="I39" s="163"/>
      <c r="J39" s="164"/>
      <c r="K39" s="164"/>
      <c r="L39" s="161"/>
      <c r="M39" s="3"/>
    </row>
    <row r="40" spans="1:13" ht="25" customHeight="1" x14ac:dyDescent="0.35">
      <c r="A40" s="165"/>
      <c r="B40" s="81"/>
      <c r="C40" s="166" t="s">
        <v>12</v>
      </c>
      <c r="D40" s="167"/>
      <c r="E40" s="167"/>
      <c r="F40" s="162"/>
      <c r="G40" s="162"/>
      <c r="H40" s="163"/>
      <c r="I40" s="163"/>
      <c r="J40" s="164"/>
      <c r="K40" s="164"/>
      <c r="L40" s="161"/>
      <c r="M40" s="3"/>
    </row>
    <row r="41" spans="1:13" ht="25" customHeight="1" x14ac:dyDescent="0.35">
      <c r="A41" s="168">
        <v>9</v>
      </c>
      <c r="B41" s="62" t="s">
        <v>34</v>
      </c>
      <c r="C41" s="166" t="s">
        <v>35</v>
      </c>
      <c r="D41" s="167"/>
      <c r="E41" s="167"/>
      <c r="F41" s="162"/>
      <c r="G41" s="162"/>
      <c r="H41" s="163"/>
      <c r="I41" s="163"/>
      <c r="J41" s="169"/>
      <c r="K41" s="164"/>
      <c r="L41" s="161"/>
      <c r="M41" s="3"/>
    </row>
    <row r="42" spans="1:13" ht="43.5" x14ac:dyDescent="0.35">
      <c r="A42" s="3"/>
      <c r="B42" s="63" t="s">
        <v>36</v>
      </c>
      <c r="C42" s="3"/>
      <c r="D42" s="3">
        <v>60</v>
      </c>
      <c r="E42" s="3"/>
      <c r="F42" s="3"/>
      <c r="G42" s="3"/>
      <c r="H42" s="3"/>
      <c r="I42" s="3"/>
      <c r="J42" s="3"/>
      <c r="K42" s="3"/>
      <c r="L42" s="3"/>
      <c r="M42" s="3"/>
    </row>
    <row r="43" spans="1:13" ht="15.5" x14ac:dyDescent="0.35">
      <c r="C43" s="6"/>
      <c r="D43" s="6"/>
      <c r="E43" s="6"/>
      <c r="F43" s="6"/>
      <c r="G43" s="6"/>
      <c r="H43" s="6"/>
      <c r="I43" s="6"/>
      <c r="J43" s="6"/>
    </row>
  </sheetData>
  <mergeCells count="27">
    <mergeCell ref="M3:M4"/>
    <mergeCell ref="A1:L1"/>
    <mergeCell ref="A35:A37"/>
    <mergeCell ref="B35:B37"/>
    <mergeCell ref="A38:A40"/>
    <mergeCell ref="B38:B40"/>
    <mergeCell ref="A21:A26"/>
    <mergeCell ref="B21:B26"/>
    <mergeCell ref="A27:A30"/>
    <mergeCell ref="B27:B30"/>
    <mergeCell ref="A31:A34"/>
    <mergeCell ref="B31:B34"/>
    <mergeCell ref="A6:A10"/>
    <mergeCell ref="B6:B10"/>
    <mergeCell ref="A11:A14"/>
    <mergeCell ref="B11:B14"/>
    <mergeCell ref="A15:A20"/>
    <mergeCell ref="B15:B20"/>
    <mergeCell ref="A2:L2"/>
    <mergeCell ref="A3:A4"/>
    <mergeCell ref="B3:B4"/>
    <mergeCell ref="C3:C4"/>
    <mergeCell ref="D3:E3"/>
    <mergeCell ref="F3:G3"/>
    <mergeCell ref="J3:K3"/>
    <mergeCell ref="L3:L4"/>
    <mergeCell ref="H3:I3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70" orientation="landscape" horizontalDpi="300" verticalDpi="300" r:id="rId1"/>
  <rowBreaks count="1" manualBreakCount="1">
    <brk id="20" max="12" man="1"/>
  </rowBreaks>
  <colBreaks count="1" manualBreakCount="1">
    <brk id="13" max="40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9C646-BC00-4941-BC3D-4BDA758475E4}">
  <sheetPr codeName="Sheet2"/>
  <dimension ref="A1:M23"/>
  <sheetViews>
    <sheetView zoomScale="70" zoomScaleNormal="70" workbookViewId="0">
      <selection activeCell="O4" sqref="O4"/>
    </sheetView>
  </sheetViews>
  <sheetFormatPr defaultRowHeight="14.5" x14ac:dyDescent="0.35"/>
  <cols>
    <col min="1" max="1" width="4.81640625" customWidth="1"/>
    <col min="2" max="2" width="14.81640625" customWidth="1"/>
    <col min="3" max="3" width="19.54296875" customWidth="1"/>
    <col min="4" max="4" width="14" customWidth="1"/>
    <col min="5" max="5" width="13.453125" customWidth="1"/>
    <col min="6" max="6" width="12.453125" customWidth="1"/>
    <col min="7" max="7" width="12" customWidth="1"/>
    <col min="8" max="8" width="11" customWidth="1"/>
    <col min="9" max="9" width="17.54296875" customWidth="1"/>
    <col min="10" max="10" width="15" hidden="1" customWidth="1"/>
    <col min="11" max="11" width="15.54296875" customWidth="1"/>
    <col min="12" max="12" width="21.453125" customWidth="1"/>
    <col min="13" max="13" width="14" customWidth="1"/>
  </cols>
  <sheetData>
    <row r="1" spans="1:13" x14ac:dyDescent="0.35">
      <c r="A1" s="82" t="s">
        <v>104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</row>
    <row r="2" spans="1:13" ht="16" thickBot="1" x14ac:dyDescent="0.4">
      <c r="A2" s="83" t="s">
        <v>37</v>
      </c>
      <c r="B2" s="83"/>
      <c r="C2" s="83"/>
      <c r="D2" s="83"/>
      <c r="E2" s="83"/>
      <c r="F2" s="83"/>
      <c r="G2" s="83"/>
      <c r="H2" s="83"/>
      <c r="I2" s="83"/>
      <c r="J2" s="83"/>
      <c r="K2" s="83"/>
    </row>
    <row r="3" spans="1:13" ht="51.5" customHeight="1" thickBot="1" x14ac:dyDescent="0.4">
      <c r="A3" s="198" t="s">
        <v>38</v>
      </c>
      <c r="B3" s="199" t="s">
        <v>39</v>
      </c>
      <c r="C3" s="198" t="s">
        <v>40</v>
      </c>
      <c r="D3" s="198" t="s">
        <v>41</v>
      </c>
      <c r="E3" s="200" t="s">
        <v>42</v>
      </c>
      <c r="F3" s="201" t="s">
        <v>194</v>
      </c>
      <c r="G3" s="202"/>
      <c r="H3" s="203"/>
      <c r="I3" s="204" t="s">
        <v>189</v>
      </c>
      <c r="J3" s="205" t="s">
        <v>43</v>
      </c>
      <c r="K3" s="200" t="s">
        <v>44</v>
      </c>
      <c r="L3" s="200" t="s">
        <v>45</v>
      </c>
    </row>
    <row r="4" spans="1:13" ht="62.5" thickBot="1" x14ac:dyDescent="0.4">
      <c r="A4" s="206"/>
      <c r="B4" s="207"/>
      <c r="C4" s="206"/>
      <c r="D4" s="206"/>
      <c r="E4" s="208"/>
      <c r="F4" s="209" t="s">
        <v>46</v>
      </c>
      <c r="G4" s="209" t="s">
        <v>47</v>
      </c>
      <c r="H4" s="209" t="s">
        <v>48</v>
      </c>
      <c r="I4" s="204" t="s">
        <v>195</v>
      </c>
      <c r="J4" s="210"/>
      <c r="K4" s="208"/>
      <c r="L4" s="208"/>
    </row>
    <row r="5" spans="1:13" s="9" customFormat="1" ht="16" thickBot="1" x14ac:dyDescent="0.4">
      <c r="A5" s="211">
        <v>1</v>
      </c>
      <c r="B5" s="211">
        <v>2</v>
      </c>
      <c r="C5" s="212">
        <v>3</v>
      </c>
      <c r="D5" s="211">
        <v>4</v>
      </c>
      <c r="E5" s="211">
        <v>5</v>
      </c>
      <c r="F5" s="212">
        <v>6</v>
      </c>
      <c r="G5" s="211">
        <v>7</v>
      </c>
      <c r="H5" s="211">
        <v>8</v>
      </c>
      <c r="I5" s="212">
        <v>9</v>
      </c>
      <c r="J5" s="212">
        <v>9</v>
      </c>
      <c r="K5" s="211">
        <v>10</v>
      </c>
      <c r="L5" s="211">
        <v>11</v>
      </c>
      <c r="M5" s="8"/>
    </row>
    <row r="6" spans="1:13" ht="36.5" thickBot="1" x14ac:dyDescent="0.4">
      <c r="A6" s="213">
        <v>1</v>
      </c>
      <c r="B6" s="27" t="s">
        <v>8</v>
      </c>
      <c r="C6" s="15">
        <v>19</v>
      </c>
      <c r="D6" s="15">
        <v>69</v>
      </c>
      <c r="E6" s="15" t="s">
        <v>49</v>
      </c>
      <c r="F6" s="214"/>
      <c r="G6" s="215"/>
      <c r="H6" s="216"/>
      <c r="I6" s="214"/>
      <c r="J6" s="217" t="s">
        <v>130</v>
      </c>
      <c r="K6" s="216"/>
      <c r="L6" s="216"/>
      <c r="M6" s="14"/>
    </row>
    <row r="7" spans="1:13" ht="36.5" thickBot="1" x14ac:dyDescent="0.4">
      <c r="A7" s="213">
        <v>2</v>
      </c>
      <c r="B7" s="27" t="s">
        <v>13</v>
      </c>
      <c r="C7" s="15">
        <v>3</v>
      </c>
      <c r="D7" s="15">
        <v>13</v>
      </c>
      <c r="E7" s="15" t="s">
        <v>49</v>
      </c>
      <c r="F7" s="218"/>
      <c r="G7" s="219"/>
      <c r="H7" s="220"/>
      <c r="I7" s="218"/>
      <c r="J7" s="221" t="s">
        <v>130</v>
      </c>
      <c r="K7" s="220"/>
      <c r="L7" s="220"/>
      <c r="M7" s="14"/>
    </row>
    <row r="8" spans="1:13" ht="16" thickBot="1" x14ac:dyDescent="0.4">
      <c r="A8" s="213">
        <v>3</v>
      </c>
      <c r="B8" s="27" t="s">
        <v>15</v>
      </c>
      <c r="C8" s="15">
        <v>0</v>
      </c>
      <c r="D8" s="15">
        <v>3</v>
      </c>
      <c r="E8" s="15" t="s">
        <v>49</v>
      </c>
      <c r="F8" s="218"/>
      <c r="G8" s="219"/>
      <c r="H8" s="220"/>
      <c r="I8" s="218"/>
      <c r="J8" s="220" t="s">
        <v>131</v>
      </c>
      <c r="K8" s="220"/>
      <c r="L8" s="220"/>
      <c r="M8" s="14"/>
    </row>
    <row r="9" spans="1:13" ht="16" thickBot="1" x14ac:dyDescent="0.4">
      <c r="A9" s="213">
        <v>4</v>
      </c>
      <c r="B9" s="27" t="s">
        <v>19</v>
      </c>
      <c r="C9" s="15">
        <v>3</v>
      </c>
      <c r="D9" s="15">
        <v>74</v>
      </c>
      <c r="E9" s="15" t="s">
        <v>49</v>
      </c>
      <c r="F9" s="218"/>
      <c r="G9" s="219"/>
      <c r="H9" s="220"/>
      <c r="I9" s="218"/>
      <c r="J9" s="220"/>
      <c r="K9" s="220"/>
      <c r="L9" s="220"/>
      <c r="M9" s="14"/>
    </row>
    <row r="10" spans="1:13" ht="16" thickBot="1" x14ac:dyDescent="0.4">
      <c r="A10" s="213">
        <v>5</v>
      </c>
      <c r="B10" s="27" t="s">
        <v>24</v>
      </c>
      <c r="C10" s="15">
        <v>0</v>
      </c>
      <c r="D10" s="15">
        <v>0</v>
      </c>
      <c r="E10" s="15" t="s">
        <v>50</v>
      </c>
      <c r="F10" s="218"/>
      <c r="G10" s="219"/>
      <c r="H10" s="220"/>
      <c r="I10" s="218"/>
      <c r="J10" s="220" t="s">
        <v>131</v>
      </c>
      <c r="K10" s="220"/>
      <c r="L10" s="220"/>
      <c r="M10" s="14"/>
    </row>
    <row r="11" spans="1:13" ht="16" thickBot="1" x14ac:dyDescent="0.4">
      <c r="A11" s="213">
        <v>6</v>
      </c>
      <c r="B11" s="27" t="s">
        <v>27</v>
      </c>
      <c r="C11" s="15">
        <v>0</v>
      </c>
      <c r="D11" s="15">
        <v>0</v>
      </c>
      <c r="E11" s="15" t="s">
        <v>50</v>
      </c>
      <c r="F11" s="218"/>
      <c r="G11" s="219"/>
      <c r="H11" s="220"/>
      <c r="I11" s="218"/>
      <c r="J11" s="220" t="s">
        <v>131</v>
      </c>
      <c r="K11" s="220"/>
      <c r="L11" s="220"/>
      <c r="M11" s="14"/>
    </row>
    <row r="12" spans="1:13" ht="16" thickBot="1" x14ac:dyDescent="0.4">
      <c r="A12" s="213">
        <v>7</v>
      </c>
      <c r="B12" s="27" t="s">
        <v>29</v>
      </c>
      <c r="C12" s="15">
        <v>0</v>
      </c>
      <c r="D12" s="15">
        <v>0</v>
      </c>
      <c r="E12" s="15" t="s">
        <v>50</v>
      </c>
      <c r="F12" s="218"/>
      <c r="G12" s="219"/>
      <c r="H12" s="220"/>
      <c r="I12" s="218"/>
      <c r="J12" s="220"/>
      <c r="K12" s="220"/>
      <c r="L12" s="220"/>
      <c r="M12" s="14"/>
    </row>
    <row r="13" spans="1:13" ht="26.5" thickBot="1" x14ac:dyDescent="0.4">
      <c r="A13" s="213">
        <v>8</v>
      </c>
      <c r="B13" s="27" t="s">
        <v>32</v>
      </c>
      <c r="C13" s="15">
        <v>0</v>
      </c>
      <c r="D13" s="15">
        <v>4</v>
      </c>
      <c r="E13" s="15" t="s">
        <v>49</v>
      </c>
      <c r="F13" s="218"/>
      <c r="G13" s="219"/>
      <c r="H13" s="220"/>
      <c r="I13" s="218"/>
      <c r="J13" s="220" t="s">
        <v>132</v>
      </c>
      <c r="K13" s="220"/>
      <c r="L13" s="220"/>
      <c r="M13" s="14"/>
    </row>
    <row r="14" spans="1:13" ht="31.5" thickBot="1" x14ac:dyDescent="0.4">
      <c r="A14" s="213">
        <v>9</v>
      </c>
      <c r="B14" s="61" t="s">
        <v>34</v>
      </c>
      <c r="C14" s="222">
        <v>0</v>
      </c>
      <c r="D14" s="222">
        <v>0</v>
      </c>
      <c r="E14" s="15" t="s">
        <v>50</v>
      </c>
      <c r="F14" s="223"/>
      <c r="G14" s="224"/>
      <c r="H14" s="225"/>
      <c r="I14" s="223"/>
      <c r="J14" s="225" t="s">
        <v>50</v>
      </c>
      <c r="K14" s="225"/>
      <c r="L14" s="225"/>
      <c r="M14" s="14"/>
    </row>
    <row r="15" spans="1:13" ht="16" thickBot="1" x14ac:dyDescent="0.4">
      <c r="A15" s="226"/>
      <c r="B15" s="226" t="s">
        <v>51</v>
      </c>
      <c r="C15" s="226">
        <f>SUM(C6:C14)</f>
        <v>25</v>
      </c>
      <c r="D15" s="226">
        <f>SUM(D6:D14)</f>
        <v>163</v>
      </c>
      <c r="E15" s="226"/>
      <c r="F15" s="227"/>
      <c r="G15" s="228"/>
      <c r="H15" s="229"/>
      <c r="I15" s="227"/>
      <c r="J15" s="220"/>
      <c r="K15" s="220"/>
      <c r="L15" s="220"/>
      <c r="M15" s="14"/>
    </row>
    <row r="16" spans="1:13" x14ac:dyDescent="0.3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</row>
    <row r="17" spans="1:13" x14ac:dyDescent="0.3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</row>
    <row r="18" spans="1:13" x14ac:dyDescent="0.3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</row>
    <row r="19" spans="1:13" x14ac:dyDescent="0.3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</row>
    <row r="20" spans="1:13" x14ac:dyDescent="0.3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</row>
    <row r="21" spans="1:13" x14ac:dyDescent="0.3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</row>
    <row r="22" spans="1:13" x14ac:dyDescent="0.3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</row>
    <row r="23" spans="1:13" x14ac:dyDescent="0.3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</row>
  </sheetData>
  <mergeCells count="11">
    <mergeCell ref="A1:L1"/>
    <mergeCell ref="L3:L4"/>
    <mergeCell ref="A2:K2"/>
    <mergeCell ref="A3:A4"/>
    <mergeCell ref="B3:B4"/>
    <mergeCell ref="C3:C4"/>
    <mergeCell ref="D3:D4"/>
    <mergeCell ref="E3:E4"/>
    <mergeCell ref="J3:J4"/>
    <mergeCell ref="K3:K4"/>
    <mergeCell ref="F3:H3"/>
  </mergeCells>
  <pageMargins left="0.7" right="0.7" top="0.75" bottom="0.75" header="0.3" footer="0.3"/>
  <pageSetup scale="84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D19F8-377A-46D1-8376-48D15BBCF5A4}">
  <sheetPr codeName="Sheet3"/>
  <dimension ref="A1:K15"/>
  <sheetViews>
    <sheetView zoomScale="85" zoomScaleNormal="85" zoomScaleSheetLayoutView="85" workbookViewId="0">
      <selection activeCell="H4" sqref="H4"/>
    </sheetView>
  </sheetViews>
  <sheetFormatPr defaultColWidth="8.7265625" defaultRowHeight="14.5" x14ac:dyDescent="0.35"/>
  <cols>
    <col min="1" max="1" width="6.1796875" style="17" customWidth="1"/>
    <col min="2" max="2" width="15.1796875" style="17" customWidth="1"/>
    <col min="3" max="3" width="17.453125" style="17" customWidth="1"/>
    <col min="4" max="4" width="11.7265625" style="17" customWidth="1"/>
    <col min="5" max="7" width="14.1796875" style="17" customWidth="1"/>
    <col min="8" max="8" width="23.7265625" style="17" customWidth="1"/>
    <col min="9" max="9" width="24.81640625" style="17" customWidth="1"/>
    <col min="10" max="10" width="14.453125" style="17" customWidth="1"/>
    <col min="11" max="11" width="12.54296875" style="17" customWidth="1"/>
    <col min="12" max="16384" width="8.7265625" style="17"/>
  </cols>
  <sheetData>
    <row r="1" spans="1:11" x14ac:dyDescent="0.35">
      <c r="A1" s="86" t="s">
        <v>105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spans="1:11" ht="16" thickBot="1" x14ac:dyDescent="0.4">
      <c r="A2" s="87" t="s">
        <v>52</v>
      </c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1" ht="34" customHeight="1" thickBot="1" x14ac:dyDescent="0.4">
      <c r="A3" s="89" t="s">
        <v>38</v>
      </c>
      <c r="B3" s="90" t="s">
        <v>39</v>
      </c>
      <c r="C3" s="84" t="s">
        <v>53</v>
      </c>
      <c r="D3" s="89" t="s">
        <v>54</v>
      </c>
      <c r="E3" s="73" t="s">
        <v>42</v>
      </c>
      <c r="F3" s="89" t="s">
        <v>196</v>
      </c>
      <c r="G3" s="89"/>
      <c r="H3" s="56" t="s">
        <v>206</v>
      </c>
      <c r="I3" s="73" t="s">
        <v>44</v>
      </c>
      <c r="J3" s="73" t="s">
        <v>45</v>
      </c>
      <c r="K3" s="73" t="s">
        <v>45</v>
      </c>
    </row>
    <row r="4" spans="1:11" ht="62.5" thickBot="1" x14ac:dyDescent="0.4">
      <c r="A4" s="89"/>
      <c r="B4" s="90"/>
      <c r="C4" s="85"/>
      <c r="D4" s="89"/>
      <c r="E4" s="73"/>
      <c r="F4" s="18" t="s">
        <v>55</v>
      </c>
      <c r="G4" s="18" t="s">
        <v>56</v>
      </c>
      <c r="H4" s="18" t="s">
        <v>56</v>
      </c>
      <c r="I4" s="73"/>
      <c r="J4" s="73"/>
      <c r="K4" s="73"/>
    </row>
    <row r="5" spans="1:11" ht="16" thickBot="1" x14ac:dyDescent="0.4">
      <c r="A5" s="7">
        <v>1</v>
      </c>
      <c r="B5" s="7">
        <v>2</v>
      </c>
      <c r="C5" s="7">
        <v>3</v>
      </c>
      <c r="D5" s="7">
        <v>4</v>
      </c>
      <c r="E5" s="7">
        <v>5</v>
      </c>
      <c r="F5" s="56">
        <v>6</v>
      </c>
      <c r="G5" s="56">
        <v>7</v>
      </c>
      <c r="H5" s="7">
        <v>6</v>
      </c>
      <c r="I5" s="7">
        <v>8</v>
      </c>
      <c r="J5" s="7">
        <v>9</v>
      </c>
      <c r="K5" s="7">
        <v>10</v>
      </c>
    </row>
    <row r="6" spans="1:11" ht="31.5" thickBot="1" x14ac:dyDescent="0.4">
      <c r="A6" s="10">
        <v>1</v>
      </c>
      <c r="B6" s="11" t="s">
        <v>8</v>
      </c>
      <c r="C6" s="19">
        <v>6</v>
      </c>
      <c r="D6" s="19">
        <f>220+6</f>
        <v>226</v>
      </c>
      <c r="E6" s="20" t="s">
        <v>57</v>
      </c>
      <c r="F6" s="11"/>
      <c r="G6" s="19"/>
      <c r="H6" s="11"/>
      <c r="I6" s="11"/>
      <c r="J6" s="19"/>
      <c r="K6" s="13"/>
    </row>
    <row r="7" spans="1:11" ht="16" thickBot="1" x14ac:dyDescent="0.4">
      <c r="A7" s="10">
        <v>2</v>
      </c>
      <c r="B7" s="11" t="s">
        <v>13</v>
      </c>
      <c r="C7" s="19">
        <v>0</v>
      </c>
      <c r="D7" s="19">
        <v>93</v>
      </c>
      <c r="E7" s="20" t="s">
        <v>57</v>
      </c>
      <c r="F7" s="11"/>
      <c r="G7" s="19"/>
      <c r="H7" s="11"/>
      <c r="I7" s="11"/>
      <c r="J7" s="19"/>
      <c r="K7" s="13"/>
    </row>
    <row r="8" spans="1:11" ht="16" thickBot="1" x14ac:dyDescent="0.4">
      <c r="A8" s="10">
        <v>3</v>
      </c>
      <c r="B8" s="11" t="s">
        <v>15</v>
      </c>
      <c r="C8" s="19">
        <v>0</v>
      </c>
      <c r="D8" s="19">
        <v>0</v>
      </c>
      <c r="E8" s="20" t="s">
        <v>50</v>
      </c>
      <c r="F8" s="11"/>
      <c r="G8" s="19"/>
      <c r="H8" s="11"/>
      <c r="I8" s="11"/>
      <c r="J8" s="19"/>
      <c r="K8" s="13"/>
    </row>
    <row r="9" spans="1:11" ht="16" thickBot="1" x14ac:dyDescent="0.4">
      <c r="A9" s="10">
        <v>4</v>
      </c>
      <c r="B9" s="11" t="s">
        <v>19</v>
      </c>
      <c r="C9" s="19">
        <v>0</v>
      </c>
      <c r="D9" s="19">
        <v>500</v>
      </c>
      <c r="E9" s="20" t="s">
        <v>57</v>
      </c>
      <c r="F9" s="11"/>
      <c r="G9" s="19"/>
      <c r="H9" s="11"/>
      <c r="I9" s="11"/>
      <c r="J9" s="19"/>
      <c r="K9" s="13"/>
    </row>
    <row r="10" spans="1:11" ht="16" thickBot="1" x14ac:dyDescent="0.4">
      <c r="A10" s="10">
        <v>5</v>
      </c>
      <c r="B10" s="11" t="s">
        <v>24</v>
      </c>
      <c r="C10" s="19">
        <v>0</v>
      </c>
      <c r="D10" s="19">
        <v>0</v>
      </c>
      <c r="E10" s="20" t="s">
        <v>50</v>
      </c>
      <c r="F10" s="11"/>
      <c r="G10" s="19"/>
      <c r="H10" s="11"/>
      <c r="I10" s="11"/>
      <c r="J10" s="19"/>
      <c r="K10" s="13"/>
    </row>
    <row r="11" spans="1:11" ht="16" thickBot="1" x14ac:dyDescent="0.4">
      <c r="A11" s="10">
        <v>6</v>
      </c>
      <c r="B11" s="11" t="s">
        <v>27</v>
      </c>
      <c r="C11" s="19">
        <v>0</v>
      </c>
      <c r="D11" s="19">
        <v>95</v>
      </c>
      <c r="E11" s="20" t="s">
        <v>57</v>
      </c>
      <c r="F11" s="11"/>
      <c r="G11" s="19"/>
      <c r="H11" s="11"/>
      <c r="I11" s="11"/>
      <c r="J11" s="19"/>
      <c r="K11" s="13"/>
    </row>
    <row r="12" spans="1:11" ht="16" thickBot="1" x14ac:dyDescent="0.4">
      <c r="A12" s="10">
        <v>7</v>
      </c>
      <c r="B12" s="11" t="s">
        <v>29</v>
      </c>
      <c r="C12" s="19">
        <v>0</v>
      </c>
      <c r="D12" s="19">
        <v>0</v>
      </c>
      <c r="E12" s="20" t="s">
        <v>50</v>
      </c>
      <c r="F12" s="11"/>
      <c r="G12" s="19"/>
      <c r="H12" s="11"/>
      <c r="I12" s="11"/>
      <c r="J12" s="19"/>
      <c r="K12" s="13"/>
    </row>
    <row r="13" spans="1:11" ht="16" thickBot="1" x14ac:dyDescent="0.4">
      <c r="A13" s="10">
        <v>8</v>
      </c>
      <c r="B13" s="11" t="s">
        <v>32</v>
      </c>
      <c r="C13" s="19">
        <v>0</v>
      </c>
      <c r="D13" s="19">
        <v>0</v>
      </c>
      <c r="E13" s="20" t="s">
        <v>50</v>
      </c>
      <c r="F13" s="11"/>
      <c r="G13" s="19"/>
      <c r="H13" s="11"/>
      <c r="I13" s="11"/>
      <c r="J13" s="19"/>
      <c r="K13" s="13"/>
    </row>
    <row r="14" spans="1:11" ht="31.5" thickBot="1" x14ac:dyDescent="0.4">
      <c r="A14" s="10">
        <v>9</v>
      </c>
      <c r="B14" s="11" t="s">
        <v>34</v>
      </c>
      <c r="C14" s="19">
        <v>0</v>
      </c>
      <c r="D14" s="19">
        <v>0</v>
      </c>
      <c r="E14" s="20" t="s">
        <v>50</v>
      </c>
      <c r="F14" s="11"/>
      <c r="G14" s="19"/>
      <c r="H14" s="11"/>
      <c r="I14" s="11"/>
      <c r="J14" s="19"/>
      <c r="K14" s="13"/>
    </row>
    <row r="15" spans="1:11" ht="16" thickBot="1" x14ac:dyDescent="0.4">
      <c r="A15" s="12"/>
      <c r="B15" s="12" t="s">
        <v>51</v>
      </c>
      <c r="C15" s="12">
        <f>SUM(C6:C14)</f>
        <v>6</v>
      </c>
      <c r="D15" s="12">
        <f>SUM(D6:D14)</f>
        <v>914</v>
      </c>
      <c r="E15" s="12"/>
      <c r="F15" s="12"/>
      <c r="G15" s="12"/>
      <c r="H15" s="12"/>
      <c r="I15" s="12"/>
      <c r="J15" s="12"/>
      <c r="K15" s="12"/>
    </row>
  </sheetData>
  <mergeCells count="11">
    <mergeCell ref="A1:K1"/>
    <mergeCell ref="A2:K2"/>
    <mergeCell ref="A3:A4"/>
    <mergeCell ref="B3:B4"/>
    <mergeCell ref="C3:C4"/>
    <mergeCell ref="D3:D4"/>
    <mergeCell ref="E3:E4"/>
    <mergeCell ref="I3:I4"/>
    <mergeCell ref="J3:J4"/>
    <mergeCell ref="K3:K4"/>
    <mergeCell ref="F3:G3"/>
  </mergeCells>
  <pageMargins left="0.7" right="0.7" top="0.75" bottom="0.75" header="0.3" footer="0.3"/>
  <pageSetup paperSize="9" scale="65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A212D-70E2-4A3A-ADC0-185B85F067FB}">
  <sheetPr codeName="Sheet4"/>
  <dimension ref="A1:K15"/>
  <sheetViews>
    <sheetView zoomScale="85" zoomScaleNormal="85" zoomScaleSheetLayoutView="85" workbookViewId="0">
      <selection activeCell="I12" sqref="I12"/>
    </sheetView>
  </sheetViews>
  <sheetFormatPr defaultRowHeight="14.5" x14ac:dyDescent="0.35"/>
  <cols>
    <col min="1" max="1" width="5.1796875" customWidth="1"/>
    <col min="2" max="2" width="14.81640625" customWidth="1"/>
    <col min="3" max="3" width="13.7265625" customWidth="1"/>
    <col min="4" max="4" width="11.453125" customWidth="1"/>
    <col min="5" max="5" width="12.453125" customWidth="1"/>
    <col min="6" max="6" width="15.7265625" customWidth="1"/>
    <col min="7" max="7" width="14.54296875" customWidth="1"/>
    <col min="8" max="8" width="15.1796875" customWidth="1"/>
    <col min="9" max="9" width="19.08984375" customWidth="1"/>
    <col min="10" max="10" width="15.7265625" customWidth="1"/>
    <col min="11" max="11" width="12.453125" customWidth="1"/>
  </cols>
  <sheetData>
    <row r="1" spans="1:11" x14ac:dyDescent="0.35">
      <c r="A1" s="91" t="s">
        <v>106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1:11" ht="16" thickBot="1" x14ac:dyDescent="0.4">
      <c r="A2" s="83" t="s">
        <v>58</v>
      </c>
      <c r="B2" s="83"/>
      <c r="C2" s="83"/>
      <c r="D2" s="83"/>
      <c r="E2" s="83"/>
      <c r="F2" s="83"/>
      <c r="G2" s="83"/>
      <c r="H2" s="83"/>
      <c r="I2" s="83"/>
      <c r="J2" s="83"/>
      <c r="K2" s="83"/>
    </row>
    <row r="3" spans="1:11" ht="31.5" customHeight="1" thickBot="1" x14ac:dyDescent="0.4">
      <c r="A3" s="89" t="s">
        <v>38</v>
      </c>
      <c r="B3" s="89" t="s">
        <v>39</v>
      </c>
      <c r="C3" s="84" t="s">
        <v>59</v>
      </c>
      <c r="D3" s="89" t="s">
        <v>60</v>
      </c>
      <c r="E3" s="89" t="s">
        <v>42</v>
      </c>
      <c r="F3" s="89" t="s">
        <v>197</v>
      </c>
      <c r="G3" s="89"/>
      <c r="H3" s="93"/>
      <c r="I3" s="55" t="s">
        <v>205</v>
      </c>
      <c r="J3" s="73" t="s">
        <v>44</v>
      </c>
      <c r="K3" s="89" t="s">
        <v>45</v>
      </c>
    </row>
    <row r="4" spans="1:11" ht="72" customHeight="1" thickBot="1" x14ac:dyDescent="0.4">
      <c r="A4" s="89"/>
      <c r="B4" s="89"/>
      <c r="C4" s="92"/>
      <c r="D4" s="89"/>
      <c r="E4" s="89"/>
      <c r="F4" s="18" t="s">
        <v>61</v>
      </c>
      <c r="G4" s="18" t="s">
        <v>62</v>
      </c>
      <c r="H4" s="18" t="s">
        <v>63</v>
      </c>
      <c r="I4" s="18" t="s">
        <v>63</v>
      </c>
      <c r="J4" s="73"/>
      <c r="K4" s="89"/>
    </row>
    <row r="5" spans="1:11" ht="16" thickBot="1" x14ac:dyDescent="0.4">
      <c r="A5" s="7">
        <v>1</v>
      </c>
      <c r="B5" s="7">
        <v>2</v>
      </c>
      <c r="C5" s="7">
        <v>3</v>
      </c>
      <c r="D5" s="7">
        <v>4</v>
      </c>
      <c r="E5" s="7">
        <v>5</v>
      </c>
      <c r="F5" s="18">
        <v>6</v>
      </c>
      <c r="G5" s="18"/>
      <c r="H5" s="18">
        <v>7</v>
      </c>
      <c r="I5" s="18">
        <v>6</v>
      </c>
      <c r="J5" s="7">
        <v>8</v>
      </c>
      <c r="K5" s="7">
        <v>9</v>
      </c>
    </row>
    <row r="6" spans="1:11" ht="48" customHeight="1" thickBot="1" x14ac:dyDescent="0.4">
      <c r="A6" s="19">
        <v>1</v>
      </c>
      <c r="B6" s="11" t="s">
        <v>8</v>
      </c>
      <c r="C6" s="21">
        <v>0</v>
      </c>
      <c r="D6" s="22">
        <v>0</v>
      </c>
      <c r="E6" s="22" t="s">
        <v>50</v>
      </c>
      <c r="F6" s="19"/>
      <c r="G6" s="19"/>
      <c r="H6" s="23"/>
      <c r="I6" s="19"/>
      <c r="J6" s="22"/>
      <c r="K6" s="22"/>
    </row>
    <row r="7" spans="1:11" ht="16" thickBot="1" x14ac:dyDescent="0.4">
      <c r="A7" s="19">
        <v>2</v>
      </c>
      <c r="B7" s="11" t="s">
        <v>13</v>
      </c>
      <c r="C7" s="24">
        <v>1</v>
      </c>
      <c r="D7" s="22">
        <f>4+1</f>
        <v>5</v>
      </c>
      <c r="E7" s="25" t="s">
        <v>49</v>
      </c>
      <c r="F7" s="19"/>
      <c r="G7" s="19"/>
      <c r="H7" s="26"/>
      <c r="I7" s="19"/>
      <c r="J7" s="19"/>
      <c r="K7" s="22"/>
    </row>
    <row r="8" spans="1:11" ht="32.25" customHeight="1" thickBot="1" x14ac:dyDescent="0.4">
      <c r="A8" s="19">
        <v>3</v>
      </c>
      <c r="B8" s="11" t="s">
        <v>15</v>
      </c>
      <c r="C8" s="24">
        <v>1</v>
      </c>
      <c r="D8" s="22">
        <f>5+1</f>
        <v>6</v>
      </c>
      <c r="E8" s="25" t="s">
        <v>49</v>
      </c>
      <c r="F8" s="19"/>
      <c r="G8" s="19"/>
      <c r="H8" s="23"/>
      <c r="I8" s="19"/>
      <c r="J8" s="22"/>
      <c r="K8" s="22"/>
    </row>
    <row r="9" spans="1:11" ht="32.25" customHeight="1" thickBot="1" x14ac:dyDescent="0.4">
      <c r="A9" s="19">
        <v>4</v>
      </c>
      <c r="B9" s="11" t="s">
        <v>19</v>
      </c>
      <c r="C9" s="24">
        <v>5</v>
      </c>
      <c r="D9" s="22">
        <f>48+5</f>
        <v>53</v>
      </c>
      <c r="E9" s="25" t="s">
        <v>49</v>
      </c>
      <c r="F9" s="19"/>
      <c r="G9" s="19"/>
      <c r="H9" s="23"/>
      <c r="I9" s="19"/>
      <c r="J9" s="22"/>
      <c r="K9" s="22"/>
    </row>
    <row r="10" spans="1:11" ht="16" thickBot="1" x14ac:dyDescent="0.4">
      <c r="A10" s="19">
        <v>5</v>
      </c>
      <c r="B10" s="11" t="s">
        <v>24</v>
      </c>
      <c r="C10" s="24">
        <v>1</v>
      </c>
      <c r="D10" s="22">
        <f>0+1</f>
        <v>1</v>
      </c>
      <c r="E10" s="25" t="s">
        <v>50</v>
      </c>
      <c r="F10" s="19"/>
      <c r="G10" s="19"/>
      <c r="H10" s="23"/>
      <c r="I10" s="19"/>
      <c r="J10" s="22"/>
      <c r="K10" s="22"/>
    </row>
    <row r="11" spans="1:11" ht="16" thickBot="1" x14ac:dyDescent="0.4">
      <c r="A11" s="19">
        <v>6</v>
      </c>
      <c r="B11" s="11" t="s">
        <v>27</v>
      </c>
      <c r="C11" s="24">
        <v>0</v>
      </c>
      <c r="D11" s="22">
        <v>28</v>
      </c>
      <c r="E11" s="25" t="s">
        <v>49</v>
      </c>
      <c r="F11" s="19"/>
      <c r="G11" s="19"/>
      <c r="H11" s="23"/>
      <c r="I11" s="19"/>
      <c r="J11" s="22"/>
      <c r="K11" s="22"/>
    </row>
    <row r="12" spans="1:11" ht="32.25" customHeight="1" thickBot="1" x14ac:dyDescent="0.4">
      <c r="A12" s="19">
        <v>7</v>
      </c>
      <c r="B12" s="11" t="s">
        <v>29</v>
      </c>
      <c r="C12" s="24">
        <v>0</v>
      </c>
      <c r="D12" s="22">
        <v>0</v>
      </c>
      <c r="E12" s="25" t="s">
        <v>50</v>
      </c>
      <c r="F12" s="19"/>
      <c r="G12" s="19"/>
      <c r="H12" s="23"/>
      <c r="I12" s="19"/>
      <c r="J12" s="22"/>
      <c r="K12" s="22"/>
    </row>
    <row r="13" spans="1:11" ht="32.25" customHeight="1" thickBot="1" x14ac:dyDescent="0.4">
      <c r="A13" s="19">
        <v>8</v>
      </c>
      <c r="B13" s="11" t="s">
        <v>32</v>
      </c>
      <c r="C13" s="24">
        <v>5</v>
      </c>
      <c r="D13" s="22">
        <f>3+5</f>
        <v>8</v>
      </c>
      <c r="E13" s="25" t="s">
        <v>49</v>
      </c>
      <c r="F13" s="19"/>
      <c r="G13" s="19"/>
      <c r="H13" s="26"/>
      <c r="I13" s="19"/>
      <c r="J13" s="22"/>
      <c r="K13" s="22"/>
    </row>
    <row r="14" spans="1:11" ht="48" customHeight="1" thickBot="1" x14ac:dyDescent="0.4">
      <c r="A14" s="19">
        <v>9</v>
      </c>
      <c r="B14" s="11" t="s">
        <v>34</v>
      </c>
      <c r="C14" s="24">
        <v>0</v>
      </c>
      <c r="D14" s="22">
        <v>0</v>
      </c>
      <c r="E14" s="25" t="s">
        <v>50</v>
      </c>
      <c r="F14" s="19"/>
      <c r="G14" s="19"/>
      <c r="H14" s="23"/>
      <c r="I14" s="19"/>
      <c r="J14" s="22"/>
      <c r="K14" s="22"/>
    </row>
    <row r="15" spans="1:11" ht="16" thickBot="1" x14ac:dyDescent="0.4">
      <c r="A15" s="12"/>
      <c r="B15" s="12" t="s">
        <v>51</v>
      </c>
      <c r="C15" s="12">
        <f>SUM(C6:C14)</f>
        <v>13</v>
      </c>
      <c r="D15" s="12">
        <f>SUM(D6:D14)</f>
        <v>101</v>
      </c>
      <c r="E15" s="12"/>
      <c r="F15" s="12"/>
      <c r="G15" s="12"/>
      <c r="H15" s="12"/>
      <c r="I15" s="12"/>
      <c r="J15" s="12"/>
      <c r="K15" s="22"/>
    </row>
  </sheetData>
  <mergeCells count="10">
    <mergeCell ref="A1:K1"/>
    <mergeCell ref="A2:K2"/>
    <mergeCell ref="A3:A4"/>
    <mergeCell ref="B3:B4"/>
    <mergeCell ref="C3:C4"/>
    <mergeCell ref="D3:D4"/>
    <mergeCell ref="E3:E4"/>
    <mergeCell ref="J3:J4"/>
    <mergeCell ref="K3:K4"/>
    <mergeCell ref="F3:H3"/>
  </mergeCells>
  <pageMargins left="0.7" right="0.7" top="0.75" bottom="0.75" header="0.3" footer="0.3"/>
  <pageSetup paperSize="9" scale="99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3E7C8-DA56-4180-9794-AF0EE7D2AD36}">
  <sheetPr codeName="Sheet5"/>
  <dimension ref="A1:S67"/>
  <sheetViews>
    <sheetView topLeftCell="E28" zoomScale="70" zoomScaleNormal="70" zoomScaleSheetLayoutView="100" workbookViewId="0">
      <selection activeCell="K37" sqref="K37:O37"/>
    </sheetView>
  </sheetViews>
  <sheetFormatPr defaultRowHeight="14.5" x14ac:dyDescent="0.35"/>
  <cols>
    <col min="1" max="1" width="6.1796875" style="264" customWidth="1"/>
    <col min="2" max="3" width="16.81640625" style="264" customWidth="1"/>
    <col min="4" max="4" width="17.54296875" style="264" customWidth="1"/>
    <col min="5" max="5" width="11.54296875" style="264" customWidth="1"/>
    <col min="6" max="6" width="12.54296875" style="265" customWidth="1"/>
    <col min="7" max="7" width="10.1796875" style="265" customWidth="1"/>
    <col min="8" max="8" width="13.26953125" style="265" customWidth="1"/>
    <col min="9" max="9" width="13" style="265" customWidth="1"/>
    <col min="10" max="10" width="14.453125" style="265" customWidth="1"/>
    <col min="11" max="11" width="12.54296875" style="266" customWidth="1"/>
    <col min="12" max="12" width="10.1796875" style="266" customWidth="1"/>
    <col min="13" max="13" width="13.26953125" style="266" customWidth="1"/>
    <col min="14" max="14" width="13" style="266" customWidth="1"/>
    <col min="15" max="15" width="14.453125" style="266" customWidth="1"/>
    <col min="16" max="16" width="18.453125" style="267" customWidth="1"/>
    <col min="17" max="17" width="10.26953125" style="267" customWidth="1"/>
    <col min="18" max="16384" width="8.7265625" style="43"/>
  </cols>
  <sheetData>
    <row r="1" spans="1:19" x14ac:dyDescent="0.35">
      <c r="A1" s="231" t="s">
        <v>107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</row>
    <row r="2" spans="1:19" ht="16" thickBot="1" x14ac:dyDescent="0.4">
      <c r="A2" s="232" t="s">
        <v>160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</row>
    <row r="3" spans="1:19" ht="32.25" customHeight="1" thickBot="1" x14ac:dyDescent="0.4">
      <c r="A3" s="141" t="s">
        <v>38</v>
      </c>
      <c r="B3" s="141" t="s">
        <v>39</v>
      </c>
      <c r="C3" s="141" t="s">
        <v>64</v>
      </c>
      <c r="D3" s="141" t="s">
        <v>65</v>
      </c>
      <c r="E3" s="141" t="s">
        <v>66</v>
      </c>
      <c r="F3" s="233" t="s">
        <v>200</v>
      </c>
      <c r="G3" s="233"/>
      <c r="H3" s="233"/>
      <c r="I3" s="233"/>
      <c r="J3" s="233"/>
      <c r="K3" s="234" t="s">
        <v>204</v>
      </c>
      <c r="L3" s="234"/>
      <c r="M3" s="234"/>
      <c r="N3" s="234"/>
      <c r="O3" s="234"/>
      <c r="P3" s="235"/>
      <c r="Q3" s="235"/>
      <c r="R3" s="236"/>
      <c r="S3" s="236"/>
    </row>
    <row r="4" spans="1:19" ht="49.5" customHeight="1" thickBot="1" x14ac:dyDescent="0.4">
      <c r="A4" s="141"/>
      <c r="B4" s="141"/>
      <c r="C4" s="141"/>
      <c r="D4" s="141"/>
      <c r="E4" s="141"/>
      <c r="F4" s="127" t="s">
        <v>67</v>
      </c>
      <c r="G4" s="127"/>
      <c r="H4" s="127"/>
      <c r="I4" s="127" t="s">
        <v>68</v>
      </c>
      <c r="J4" s="127"/>
      <c r="K4" s="134" t="s">
        <v>67</v>
      </c>
      <c r="L4" s="134"/>
      <c r="M4" s="134"/>
      <c r="N4" s="134" t="s">
        <v>68</v>
      </c>
      <c r="O4" s="134"/>
      <c r="P4" s="148" t="s">
        <v>44</v>
      </c>
      <c r="Q4" s="148" t="s">
        <v>45</v>
      </c>
    </row>
    <row r="5" spans="1:19" ht="93.5" thickBot="1" x14ac:dyDescent="0.4">
      <c r="A5" s="141"/>
      <c r="B5" s="141"/>
      <c r="C5" s="141"/>
      <c r="D5" s="141"/>
      <c r="E5" s="141"/>
      <c r="F5" s="128" t="s">
        <v>69</v>
      </c>
      <c r="G5" s="129" t="s">
        <v>70</v>
      </c>
      <c r="H5" s="129" t="s">
        <v>71</v>
      </c>
      <c r="I5" s="130" t="s">
        <v>72</v>
      </c>
      <c r="J5" s="130" t="s">
        <v>73</v>
      </c>
      <c r="K5" s="135" t="s">
        <v>69</v>
      </c>
      <c r="L5" s="136" t="s">
        <v>70</v>
      </c>
      <c r="M5" s="136" t="s">
        <v>71</v>
      </c>
      <c r="N5" s="137" t="s">
        <v>72</v>
      </c>
      <c r="O5" s="137" t="s">
        <v>73</v>
      </c>
      <c r="P5" s="148"/>
      <c r="Q5" s="148"/>
    </row>
    <row r="6" spans="1:19" ht="48" customHeight="1" thickBot="1" x14ac:dyDescent="0.4">
      <c r="A6" s="142">
        <v>1</v>
      </c>
      <c r="B6" s="142">
        <v>2</v>
      </c>
      <c r="C6" s="142">
        <v>3</v>
      </c>
      <c r="D6" s="142">
        <v>4</v>
      </c>
      <c r="E6" s="142">
        <v>5</v>
      </c>
      <c r="F6" s="131">
        <v>6</v>
      </c>
      <c r="G6" s="131">
        <v>7</v>
      </c>
      <c r="H6" s="131">
        <v>8</v>
      </c>
      <c r="I6" s="131">
        <v>9</v>
      </c>
      <c r="J6" s="131">
        <v>10</v>
      </c>
      <c r="K6" s="138">
        <v>6</v>
      </c>
      <c r="L6" s="138">
        <v>7</v>
      </c>
      <c r="M6" s="138">
        <v>8</v>
      </c>
      <c r="N6" s="138">
        <v>9</v>
      </c>
      <c r="O6" s="138">
        <v>10</v>
      </c>
      <c r="P6" s="149">
        <v>11</v>
      </c>
      <c r="Q6" s="149">
        <v>12</v>
      </c>
    </row>
    <row r="7" spans="1:19" ht="31.5" thickBot="1" x14ac:dyDescent="0.4">
      <c r="A7" s="143">
        <v>1</v>
      </c>
      <c r="B7" s="144" t="s">
        <v>8</v>
      </c>
      <c r="C7" s="145">
        <v>26</v>
      </c>
      <c r="D7" s="146">
        <f>378</f>
        <v>378</v>
      </c>
      <c r="E7" s="143" t="s">
        <v>49</v>
      </c>
      <c r="F7" s="132"/>
      <c r="G7" s="133"/>
      <c r="H7" s="132"/>
      <c r="I7" s="133"/>
      <c r="J7" s="132"/>
      <c r="K7" s="139"/>
      <c r="L7" s="140"/>
      <c r="M7" s="139"/>
      <c r="N7" s="140"/>
      <c r="O7" s="139"/>
      <c r="P7" s="150"/>
      <c r="Q7" s="151"/>
    </row>
    <row r="8" spans="1:19" ht="32.25" customHeight="1" thickBot="1" x14ac:dyDescent="0.4">
      <c r="A8" s="143">
        <v>2</v>
      </c>
      <c r="B8" s="144" t="s">
        <v>13</v>
      </c>
      <c r="C8" s="145">
        <v>36</v>
      </c>
      <c r="D8" s="146">
        <f>212</f>
        <v>212</v>
      </c>
      <c r="E8" s="143" t="s">
        <v>49</v>
      </c>
      <c r="F8" s="132"/>
      <c r="G8" s="133"/>
      <c r="H8" s="132"/>
      <c r="I8" s="133"/>
      <c r="J8" s="132"/>
      <c r="K8" s="139"/>
      <c r="L8" s="140"/>
      <c r="M8" s="139"/>
      <c r="N8" s="140"/>
      <c r="O8" s="139"/>
      <c r="P8" s="150"/>
      <c r="Q8" s="151"/>
    </row>
    <row r="9" spans="1:19" ht="32.25" customHeight="1" thickBot="1" x14ac:dyDescent="0.4">
      <c r="A9" s="143">
        <v>3</v>
      </c>
      <c r="B9" s="144" t="s">
        <v>15</v>
      </c>
      <c r="C9" s="145">
        <v>41</v>
      </c>
      <c r="D9" s="146">
        <f>233</f>
        <v>233</v>
      </c>
      <c r="E9" s="143" t="s">
        <v>49</v>
      </c>
      <c r="F9" s="132"/>
      <c r="G9" s="133"/>
      <c r="H9" s="132"/>
      <c r="I9" s="133"/>
      <c r="J9" s="132"/>
      <c r="K9" s="139"/>
      <c r="L9" s="140"/>
      <c r="M9" s="139"/>
      <c r="N9" s="140"/>
      <c r="O9" s="139"/>
      <c r="P9" s="150"/>
      <c r="Q9" s="151"/>
    </row>
    <row r="10" spans="1:19" ht="16" thickBot="1" x14ac:dyDescent="0.4">
      <c r="A10" s="143">
        <v>4</v>
      </c>
      <c r="B10" s="144" t="s">
        <v>19</v>
      </c>
      <c r="C10" s="145">
        <v>140</v>
      </c>
      <c r="D10" s="146">
        <f>1015</f>
        <v>1015</v>
      </c>
      <c r="E10" s="143" t="s">
        <v>49</v>
      </c>
      <c r="F10" s="132"/>
      <c r="G10" s="133"/>
      <c r="H10" s="132"/>
      <c r="I10" s="133"/>
      <c r="J10" s="132"/>
      <c r="K10" s="139"/>
      <c r="L10" s="140"/>
      <c r="M10" s="139"/>
      <c r="N10" s="140"/>
      <c r="O10" s="139"/>
      <c r="P10" s="150"/>
      <c r="Q10" s="151"/>
    </row>
    <row r="11" spans="1:19" ht="16" thickBot="1" x14ac:dyDescent="0.4">
      <c r="A11" s="143">
        <v>5</v>
      </c>
      <c r="B11" s="144" t="s">
        <v>24</v>
      </c>
      <c r="C11" s="145">
        <v>9</v>
      </c>
      <c r="D11" s="146">
        <f>51</f>
        <v>51</v>
      </c>
      <c r="E11" s="143" t="s">
        <v>49</v>
      </c>
      <c r="F11" s="132"/>
      <c r="G11" s="133"/>
      <c r="H11" s="132"/>
      <c r="I11" s="133"/>
      <c r="J11" s="132"/>
      <c r="K11" s="139"/>
      <c r="L11" s="140"/>
      <c r="M11" s="139"/>
      <c r="N11" s="140"/>
      <c r="O11" s="139"/>
      <c r="P11" s="150"/>
      <c r="Q11" s="151"/>
    </row>
    <row r="12" spans="1:19" ht="32.25" customHeight="1" thickBot="1" x14ac:dyDescent="0.4">
      <c r="A12" s="143">
        <v>6</v>
      </c>
      <c r="B12" s="144" t="s">
        <v>27</v>
      </c>
      <c r="C12" s="145">
        <v>57</v>
      </c>
      <c r="D12" s="146">
        <f>247</f>
        <v>247</v>
      </c>
      <c r="E12" s="143" t="s">
        <v>49</v>
      </c>
      <c r="F12" s="132"/>
      <c r="G12" s="133"/>
      <c r="H12" s="132"/>
      <c r="I12" s="133"/>
      <c r="J12" s="132"/>
      <c r="K12" s="139"/>
      <c r="L12" s="140"/>
      <c r="M12" s="139"/>
      <c r="N12" s="140"/>
      <c r="O12" s="139"/>
      <c r="P12" s="150"/>
      <c r="Q12" s="151"/>
    </row>
    <row r="13" spans="1:19" ht="32.25" customHeight="1" thickBot="1" x14ac:dyDescent="0.4">
      <c r="A13" s="143">
        <v>7</v>
      </c>
      <c r="B13" s="144" t="s">
        <v>29</v>
      </c>
      <c r="C13" s="145">
        <v>1</v>
      </c>
      <c r="D13" s="146">
        <f>6</f>
        <v>6</v>
      </c>
      <c r="E13" s="143" t="s">
        <v>49</v>
      </c>
      <c r="F13" s="132"/>
      <c r="G13" s="133"/>
      <c r="H13" s="132"/>
      <c r="I13" s="133"/>
      <c r="J13" s="132"/>
      <c r="K13" s="139"/>
      <c r="L13" s="140"/>
      <c r="M13" s="139"/>
      <c r="N13" s="140"/>
      <c r="O13" s="139"/>
      <c r="P13" s="150"/>
      <c r="Q13" s="151"/>
    </row>
    <row r="14" spans="1:19" ht="48" customHeight="1" thickBot="1" x14ac:dyDescent="0.4">
      <c r="A14" s="143">
        <v>8</v>
      </c>
      <c r="B14" s="144" t="s">
        <v>32</v>
      </c>
      <c r="C14" s="145">
        <v>10</v>
      </c>
      <c r="D14" s="146">
        <f>132</f>
        <v>132</v>
      </c>
      <c r="E14" s="143" t="s">
        <v>49</v>
      </c>
      <c r="F14" s="132"/>
      <c r="G14" s="133"/>
      <c r="H14" s="132"/>
      <c r="I14" s="133"/>
      <c r="J14" s="132"/>
      <c r="K14" s="139"/>
      <c r="L14" s="140"/>
      <c r="M14" s="139"/>
      <c r="N14" s="140"/>
      <c r="O14" s="139"/>
      <c r="P14" s="150"/>
      <c r="Q14" s="151"/>
    </row>
    <row r="15" spans="1:19" ht="16" thickBot="1" x14ac:dyDescent="0.4">
      <c r="A15" s="143">
        <v>9</v>
      </c>
      <c r="B15" s="144" t="s">
        <v>34</v>
      </c>
      <c r="C15" s="145">
        <v>0</v>
      </c>
      <c r="D15" s="146">
        <f>5</f>
        <v>5</v>
      </c>
      <c r="E15" s="143" t="s">
        <v>49</v>
      </c>
      <c r="F15" s="132"/>
      <c r="G15" s="133"/>
      <c r="H15" s="132"/>
      <c r="I15" s="133"/>
      <c r="J15" s="132"/>
      <c r="K15" s="139"/>
      <c r="L15" s="140"/>
      <c r="M15" s="139"/>
      <c r="N15" s="140"/>
      <c r="O15" s="139"/>
      <c r="P15" s="152"/>
      <c r="Q15" s="151"/>
    </row>
    <row r="16" spans="1:19" ht="16" thickBot="1" x14ac:dyDescent="0.4">
      <c r="A16" s="147"/>
      <c r="B16" s="147" t="s">
        <v>51</v>
      </c>
      <c r="C16" s="147">
        <f>SUM(C7:C15)</f>
        <v>320</v>
      </c>
      <c r="D16" s="147">
        <f>SUM(D7:D15)</f>
        <v>2279</v>
      </c>
      <c r="E16" s="147"/>
      <c r="F16" s="132"/>
      <c r="G16" s="133"/>
      <c r="H16" s="132"/>
      <c r="I16" s="133"/>
      <c r="J16" s="132"/>
      <c r="K16" s="139"/>
      <c r="L16" s="140"/>
      <c r="M16" s="139"/>
      <c r="N16" s="140"/>
      <c r="O16" s="139"/>
      <c r="P16" s="150"/>
      <c r="Q16" s="151"/>
    </row>
    <row r="18" spans="1:19" x14ac:dyDescent="0.35">
      <c r="A18" s="231" t="s">
        <v>107</v>
      </c>
      <c r="B18" s="231"/>
      <c r="C18" s="231"/>
      <c r="D18" s="231"/>
      <c r="E18" s="231"/>
      <c r="F18" s="231"/>
      <c r="G18" s="231"/>
      <c r="H18" s="231"/>
      <c r="I18" s="231"/>
      <c r="J18" s="231"/>
      <c r="K18" s="231"/>
      <c r="L18" s="231"/>
      <c r="M18" s="231"/>
      <c r="N18" s="231"/>
      <c r="O18" s="231"/>
      <c r="P18" s="231"/>
      <c r="Q18" s="231"/>
    </row>
    <row r="19" spans="1:19" ht="16" thickBot="1" x14ac:dyDescent="0.4">
      <c r="A19" s="232" t="s">
        <v>161</v>
      </c>
      <c r="B19" s="232"/>
      <c r="C19" s="232"/>
      <c r="D19" s="232"/>
      <c r="E19" s="232"/>
      <c r="F19" s="232"/>
      <c r="G19" s="232"/>
      <c r="H19" s="232"/>
      <c r="I19" s="232"/>
      <c r="J19" s="232"/>
      <c r="K19" s="232"/>
      <c r="L19" s="232"/>
      <c r="M19" s="232"/>
      <c r="N19" s="232"/>
      <c r="O19" s="232"/>
      <c r="P19" s="232"/>
      <c r="Q19" s="232"/>
      <c r="R19" s="232"/>
      <c r="S19" s="232"/>
    </row>
    <row r="20" spans="1:19" ht="16" thickBot="1" x14ac:dyDescent="0.4">
      <c r="A20" s="141" t="s">
        <v>38</v>
      </c>
      <c r="B20" s="141" t="s">
        <v>39</v>
      </c>
      <c r="C20" s="141" t="s">
        <v>64</v>
      </c>
      <c r="D20" s="141" t="s">
        <v>65</v>
      </c>
      <c r="E20" s="141" t="s">
        <v>66</v>
      </c>
      <c r="F20" s="233" t="s">
        <v>200</v>
      </c>
      <c r="G20" s="233"/>
      <c r="H20" s="233"/>
      <c r="I20" s="233"/>
      <c r="J20" s="233"/>
      <c r="K20" s="234" t="s">
        <v>204</v>
      </c>
      <c r="L20" s="234"/>
      <c r="M20" s="234"/>
      <c r="N20" s="234"/>
      <c r="O20" s="234"/>
      <c r="P20" s="235"/>
      <c r="Q20" s="235"/>
      <c r="R20" s="236"/>
      <c r="S20" s="236"/>
    </row>
    <row r="21" spans="1:19" ht="16" thickBot="1" x14ac:dyDescent="0.4">
      <c r="A21" s="141"/>
      <c r="B21" s="141"/>
      <c r="C21" s="141"/>
      <c r="D21" s="141"/>
      <c r="E21" s="141"/>
      <c r="F21" s="127" t="s">
        <v>67</v>
      </c>
      <c r="G21" s="127"/>
      <c r="H21" s="127"/>
      <c r="I21" s="127" t="s">
        <v>68</v>
      </c>
      <c r="J21" s="127"/>
      <c r="K21" s="134" t="s">
        <v>67</v>
      </c>
      <c r="L21" s="134"/>
      <c r="M21" s="134"/>
      <c r="N21" s="134" t="s">
        <v>68</v>
      </c>
      <c r="O21" s="134"/>
      <c r="P21" s="148" t="s">
        <v>44</v>
      </c>
      <c r="Q21" s="148" t="s">
        <v>45</v>
      </c>
    </row>
    <row r="22" spans="1:19" ht="93.5" thickBot="1" x14ac:dyDescent="0.4">
      <c r="A22" s="141"/>
      <c r="B22" s="141"/>
      <c r="C22" s="141"/>
      <c r="D22" s="141"/>
      <c r="E22" s="141"/>
      <c r="F22" s="128" t="s">
        <v>69</v>
      </c>
      <c r="G22" s="129" t="s">
        <v>70</v>
      </c>
      <c r="H22" s="129" t="s">
        <v>71</v>
      </c>
      <c r="I22" s="130" t="s">
        <v>72</v>
      </c>
      <c r="J22" s="130" t="s">
        <v>73</v>
      </c>
      <c r="K22" s="135" t="s">
        <v>69</v>
      </c>
      <c r="L22" s="136" t="s">
        <v>70</v>
      </c>
      <c r="M22" s="136" t="s">
        <v>71</v>
      </c>
      <c r="N22" s="137" t="s">
        <v>72</v>
      </c>
      <c r="O22" s="137" t="s">
        <v>73</v>
      </c>
      <c r="P22" s="148"/>
      <c r="Q22" s="148"/>
    </row>
    <row r="23" spans="1:19" ht="16" thickBot="1" x14ac:dyDescent="0.4">
      <c r="A23" s="142">
        <v>1</v>
      </c>
      <c r="B23" s="142">
        <v>2</v>
      </c>
      <c r="C23" s="142">
        <v>3</v>
      </c>
      <c r="D23" s="142">
        <v>4</v>
      </c>
      <c r="E23" s="142">
        <v>5</v>
      </c>
      <c r="F23" s="131">
        <v>6</v>
      </c>
      <c r="G23" s="131">
        <v>7</v>
      </c>
      <c r="H23" s="131">
        <v>8</v>
      </c>
      <c r="I23" s="131">
        <v>9</v>
      </c>
      <c r="J23" s="131">
        <v>10</v>
      </c>
      <c r="K23" s="138">
        <v>6</v>
      </c>
      <c r="L23" s="138">
        <v>7</v>
      </c>
      <c r="M23" s="138">
        <v>8</v>
      </c>
      <c r="N23" s="138">
        <v>9</v>
      </c>
      <c r="O23" s="138">
        <v>10</v>
      </c>
      <c r="P23" s="149">
        <v>11</v>
      </c>
      <c r="Q23" s="149">
        <v>12</v>
      </c>
    </row>
    <row r="24" spans="1:19" ht="31.5" thickBot="1" x14ac:dyDescent="0.4">
      <c r="A24" s="143">
        <v>1</v>
      </c>
      <c r="B24" s="144" t="s">
        <v>8</v>
      </c>
      <c r="C24" s="145">
        <v>0</v>
      </c>
      <c r="D24" s="146">
        <v>38</v>
      </c>
      <c r="E24" s="143" t="s">
        <v>49</v>
      </c>
      <c r="F24" s="237"/>
      <c r="G24" s="238"/>
      <c r="H24" s="239"/>
      <c r="I24" s="238"/>
      <c r="J24" s="239"/>
      <c r="K24" s="240"/>
      <c r="L24" s="241"/>
      <c r="M24" s="242"/>
      <c r="N24" s="241"/>
      <c r="O24" s="242"/>
      <c r="P24" s="243"/>
      <c r="Q24" s="244"/>
    </row>
    <row r="25" spans="1:19" ht="16" thickBot="1" x14ac:dyDescent="0.4">
      <c r="A25" s="143">
        <v>2</v>
      </c>
      <c r="B25" s="144" t="s">
        <v>13</v>
      </c>
      <c r="C25" s="145">
        <v>0</v>
      </c>
      <c r="D25" s="146">
        <v>21</v>
      </c>
      <c r="E25" s="143" t="s">
        <v>49</v>
      </c>
      <c r="F25" s="245"/>
      <c r="G25" s="246"/>
      <c r="H25" s="247"/>
      <c r="I25" s="246"/>
      <c r="J25" s="247"/>
      <c r="K25" s="248"/>
      <c r="L25" s="249"/>
      <c r="M25" s="250"/>
      <c r="N25" s="249"/>
      <c r="O25" s="250"/>
      <c r="P25" s="251"/>
      <c r="Q25" s="244"/>
    </row>
    <row r="26" spans="1:19" ht="16" thickBot="1" x14ac:dyDescent="0.4">
      <c r="A26" s="143">
        <v>3</v>
      </c>
      <c r="B26" s="144" t="s">
        <v>15</v>
      </c>
      <c r="C26" s="145">
        <v>0</v>
      </c>
      <c r="D26" s="146">
        <v>23</v>
      </c>
      <c r="E26" s="143" t="s">
        <v>49</v>
      </c>
      <c r="F26" s="245"/>
      <c r="G26" s="246"/>
      <c r="H26" s="247"/>
      <c r="I26" s="246"/>
      <c r="J26" s="247"/>
      <c r="K26" s="248"/>
      <c r="L26" s="249"/>
      <c r="M26" s="250"/>
      <c r="N26" s="249"/>
      <c r="O26" s="250"/>
      <c r="P26" s="252"/>
      <c r="Q26" s="244"/>
    </row>
    <row r="27" spans="1:19" ht="16" thickBot="1" x14ac:dyDescent="0.4">
      <c r="A27" s="143">
        <v>4</v>
      </c>
      <c r="B27" s="144" t="s">
        <v>19</v>
      </c>
      <c r="C27" s="145">
        <v>0</v>
      </c>
      <c r="D27" s="146">
        <v>101</v>
      </c>
      <c r="E27" s="143" t="s">
        <v>49</v>
      </c>
      <c r="F27" s="245"/>
      <c r="G27" s="246"/>
      <c r="H27" s="247"/>
      <c r="I27" s="246"/>
      <c r="J27" s="247"/>
      <c r="K27" s="248"/>
      <c r="L27" s="249"/>
      <c r="M27" s="250"/>
      <c r="N27" s="249"/>
      <c r="O27" s="250"/>
      <c r="P27" s="252"/>
      <c r="Q27" s="244"/>
    </row>
    <row r="28" spans="1:19" ht="16" thickBot="1" x14ac:dyDescent="0.4">
      <c r="A28" s="143">
        <v>5</v>
      </c>
      <c r="B28" s="144" t="s">
        <v>24</v>
      </c>
      <c r="C28" s="145">
        <v>0</v>
      </c>
      <c r="D28" s="146">
        <v>5</v>
      </c>
      <c r="E28" s="143" t="s">
        <v>49</v>
      </c>
      <c r="F28" s="245"/>
      <c r="G28" s="246"/>
      <c r="H28" s="247"/>
      <c r="I28" s="246"/>
      <c r="J28" s="247"/>
      <c r="K28" s="248"/>
      <c r="L28" s="249"/>
      <c r="M28" s="250"/>
      <c r="N28" s="249"/>
      <c r="O28" s="250"/>
      <c r="P28" s="252"/>
      <c r="Q28" s="244"/>
    </row>
    <row r="29" spans="1:19" ht="16" thickBot="1" x14ac:dyDescent="0.4">
      <c r="A29" s="143">
        <v>6</v>
      </c>
      <c r="B29" s="144" t="s">
        <v>27</v>
      </c>
      <c r="C29" s="145">
        <v>0</v>
      </c>
      <c r="D29" s="146">
        <v>25</v>
      </c>
      <c r="E29" s="143" t="s">
        <v>49</v>
      </c>
      <c r="F29" s="253"/>
      <c r="G29" s="254"/>
      <c r="H29" s="247"/>
      <c r="I29" s="246"/>
      <c r="J29" s="247"/>
      <c r="K29" s="255"/>
      <c r="L29" s="256"/>
      <c r="M29" s="250"/>
      <c r="N29" s="249"/>
      <c r="O29" s="250"/>
      <c r="P29" s="252"/>
      <c r="Q29" s="244"/>
    </row>
    <row r="30" spans="1:19" ht="16" thickBot="1" x14ac:dyDescent="0.4">
      <c r="A30" s="143">
        <v>7</v>
      </c>
      <c r="B30" s="144" t="s">
        <v>29</v>
      </c>
      <c r="C30" s="145">
        <v>0</v>
      </c>
      <c r="D30" s="146">
        <v>2</v>
      </c>
      <c r="E30" s="143" t="s">
        <v>49</v>
      </c>
      <c r="F30" s="245"/>
      <c r="G30" s="246"/>
      <c r="H30" s="247"/>
      <c r="I30" s="246"/>
      <c r="J30" s="247"/>
      <c r="K30" s="248"/>
      <c r="L30" s="249"/>
      <c r="M30" s="250"/>
      <c r="N30" s="249"/>
      <c r="O30" s="250"/>
      <c r="P30" s="252"/>
      <c r="Q30" s="244"/>
    </row>
    <row r="31" spans="1:19" ht="16" thickBot="1" x14ac:dyDescent="0.4">
      <c r="A31" s="143">
        <v>8</v>
      </c>
      <c r="B31" s="144" t="s">
        <v>32</v>
      </c>
      <c r="C31" s="145">
        <v>0</v>
      </c>
      <c r="D31" s="146">
        <v>14</v>
      </c>
      <c r="E31" s="143" t="s">
        <v>49</v>
      </c>
      <c r="F31" s="245"/>
      <c r="G31" s="246"/>
      <c r="H31" s="247"/>
      <c r="I31" s="246"/>
      <c r="J31" s="247"/>
      <c r="K31" s="248"/>
      <c r="L31" s="249"/>
      <c r="M31" s="250"/>
      <c r="N31" s="249"/>
      <c r="O31" s="250"/>
      <c r="P31" s="252"/>
      <c r="Q31" s="244"/>
    </row>
    <row r="32" spans="1:19" ht="16" thickBot="1" x14ac:dyDescent="0.4">
      <c r="A32" s="143">
        <v>9</v>
      </c>
      <c r="B32" s="144" t="s">
        <v>34</v>
      </c>
      <c r="C32" s="145">
        <v>0</v>
      </c>
      <c r="D32" s="146">
        <v>2</v>
      </c>
      <c r="E32" s="143" t="s">
        <v>49</v>
      </c>
      <c r="F32" s="245"/>
      <c r="G32" s="246"/>
      <c r="H32" s="247"/>
      <c r="I32" s="246"/>
      <c r="J32" s="247"/>
      <c r="K32" s="248"/>
      <c r="L32" s="249"/>
      <c r="M32" s="250"/>
      <c r="N32" s="249"/>
      <c r="O32" s="250"/>
      <c r="P32" s="252"/>
      <c r="Q32" s="244"/>
    </row>
    <row r="33" spans="1:19" ht="16" thickBot="1" x14ac:dyDescent="0.4">
      <c r="A33" s="147"/>
      <c r="B33" s="147" t="s">
        <v>51</v>
      </c>
      <c r="C33" s="147">
        <f>SUM(C24:C32)</f>
        <v>0</v>
      </c>
      <c r="D33" s="147">
        <f>SUM(D24:D32)</f>
        <v>231</v>
      </c>
      <c r="E33" s="147"/>
      <c r="F33" s="257"/>
      <c r="G33" s="258"/>
      <c r="H33" s="259"/>
      <c r="I33" s="258"/>
      <c r="J33" s="259"/>
      <c r="K33" s="260"/>
      <c r="L33" s="261"/>
      <c r="M33" s="262"/>
      <c r="N33" s="261"/>
      <c r="O33" s="262"/>
      <c r="P33" s="263"/>
      <c r="Q33" s="244"/>
    </row>
    <row r="35" spans="1:19" x14ac:dyDescent="0.35">
      <c r="A35" s="231" t="s">
        <v>107</v>
      </c>
      <c r="B35" s="231"/>
      <c r="C35" s="231"/>
      <c r="D35" s="231"/>
      <c r="E35" s="231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31"/>
    </row>
    <row r="36" spans="1:19" ht="16" thickBot="1" x14ac:dyDescent="0.4">
      <c r="A36" s="232" t="s">
        <v>162</v>
      </c>
      <c r="B36" s="232"/>
      <c r="C36" s="232"/>
      <c r="D36" s="232"/>
      <c r="E36" s="232"/>
      <c r="F36" s="232"/>
      <c r="G36" s="232"/>
      <c r="H36" s="232"/>
      <c r="I36" s="232"/>
      <c r="J36" s="232"/>
      <c r="K36" s="232"/>
      <c r="L36" s="232"/>
      <c r="M36" s="232"/>
      <c r="N36" s="232"/>
      <c r="O36" s="232"/>
      <c r="P36" s="232"/>
      <c r="Q36" s="232"/>
      <c r="R36" s="232"/>
      <c r="S36" s="232"/>
    </row>
    <row r="37" spans="1:19" ht="16" thickBot="1" x14ac:dyDescent="0.4">
      <c r="A37" s="141" t="s">
        <v>38</v>
      </c>
      <c r="B37" s="141" t="s">
        <v>39</v>
      </c>
      <c r="C37" s="141" t="s">
        <v>64</v>
      </c>
      <c r="D37" s="141" t="s">
        <v>65</v>
      </c>
      <c r="E37" s="141" t="s">
        <v>66</v>
      </c>
      <c r="F37" s="233" t="s">
        <v>200</v>
      </c>
      <c r="G37" s="233"/>
      <c r="H37" s="233"/>
      <c r="I37" s="233"/>
      <c r="J37" s="233"/>
      <c r="K37" s="234" t="s">
        <v>204</v>
      </c>
      <c r="L37" s="234"/>
      <c r="M37" s="234"/>
      <c r="N37" s="234"/>
      <c r="O37" s="234"/>
      <c r="P37" s="235"/>
      <c r="Q37" s="235"/>
      <c r="R37" s="236"/>
      <c r="S37" s="236"/>
    </row>
    <row r="38" spans="1:19" ht="16" thickBot="1" x14ac:dyDescent="0.4">
      <c r="A38" s="141"/>
      <c r="B38" s="141"/>
      <c r="C38" s="141"/>
      <c r="D38" s="141"/>
      <c r="E38" s="141"/>
      <c r="F38" s="127" t="s">
        <v>67</v>
      </c>
      <c r="G38" s="127"/>
      <c r="H38" s="127"/>
      <c r="I38" s="127" t="s">
        <v>68</v>
      </c>
      <c r="J38" s="127"/>
      <c r="K38" s="134" t="s">
        <v>67</v>
      </c>
      <c r="L38" s="134"/>
      <c r="M38" s="134"/>
      <c r="N38" s="134" t="s">
        <v>68</v>
      </c>
      <c r="O38" s="134"/>
      <c r="P38" s="148" t="s">
        <v>44</v>
      </c>
      <c r="Q38" s="148" t="s">
        <v>45</v>
      </c>
    </row>
    <row r="39" spans="1:19" ht="93.5" thickBot="1" x14ac:dyDescent="0.4">
      <c r="A39" s="141"/>
      <c r="B39" s="141"/>
      <c r="C39" s="141"/>
      <c r="D39" s="141"/>
      <c r="E39" s="141"/>
      <c r="F39" s="128" t="s">
        <v>69</v>
      </c>
      <c r="G39" s="129" t="s">
        <v>70</v>
      </c>
      <c r="H39" s="129" t="s">
        <v>71</v>
      </c>
      <c r="I39" s="130" t="s">
        <v>72</v>
      </c>
      <c r="J39" s="130" t="s">
        <v>73</v>
      </c>
      <c r="K39" s="135" t="s">
        <v>69</v>
      </c>
      <c r="L39" s="136" t="s">
        <v>70</v>
      </c>
      <c r="M39" s="136" t="s">
        <v>71</v>
      </c>
      <c r="N39" s="137" t="s">
        <v>72</v>
      </c>
      <c r="O39" s="137" t="s">
        <v>73</v>
      </c>
      <c r="P39" s="148"/>
      <c r="Q39" s="148"/>
    </row>
    <row r="40" spans="1:19" ht="16" thickBot="1" x14ac:dyDescent="0.4">
      <c r="A40" s="142">
        <v>1</v>
      </c>
      <c r="B40" s="142">
        <v>2</v>
      </c>
      <c r="C40" s="142">
        <v>3</v>
      </c>
      <c r="D40" s="142">
        <v>4</v>
      </c>
      <c r="E40" s="142">
        <v>5</v>
      </c>
      <c r="F40" s="131">
        <v>6</v>
      </c>
      <c r="G40" s="131">
        <v>7</v>
      </c>
      <c r="H40" s="131">
        <v>8</v>
      </c>
      <c r="I40" s="131">
        <v>9</v>
      </c>
      <c r="J40" s="131">
        <v>10</v>
      </c>
      <c r="K40" s="138">
        <v>6</v>
      </c>
      <c r="L40" s="138">
        <v>7</v>
      </c>
      <c r="M40" s="138">
        <v>8</v>
      </c>
      <c r="N40" s="138">
        <v>9</v>
      </c>
      <c r="O40" s="138">
        <v>10</v>
      </c>
      <c r="P40" s="149">
        <v>11</v>
      </c>
      <c r="Q40" s="149">
        <v>12</v>
      </c>
    </row>
    <row r="41" spans="1:19" ht="31.5" thickBot="1" x14ac:dyDescent="0.4">
      <c r="A41" s="143">
        <v>1</v>
      </c>
      <c r="B41" s="144" t="s">
        <v>8</v>
      </c>
      <c r="C41" s="145">
        <v>0</v>
      </c>
      <c r="D41" s="146">
        <v>19</v>
      </c>
      <c r="E41" s="143" t="s">
        <v>49</v>
      </c>
      <c r="F41" s="237"/>
      <c r="G41" s="238"/>
      <c r="H41" s="239"/>
      <c r="I41" s="238"/>
      <c r="J41" s="239"/>
      <c r="K41" s="240"/>
      <c r="L41" s="241"/>
      <c r="M41" s="242"/>
      <c r="N41" s="241"/>
      <c r="O41" s="242"/>
      <c r="P41" s="243"/>
      <c r="Q41" s="244"/>
    </row>
    <row r="42" spans="1:19" ht="16" thickBot="1" x14ac:dyDescent="0.4">
      <c r="A42" s="143">
        <v>2</v>
      </c>
      <c r="B42" s="144" t="s">
        <v>13</v>
      </c>
      <c r="C42" s="145">
        <v>0</v>
      </c>
      <c r="D42" s="230">
        <v>11</v>
      </c>
      <c r="E42" s="143" t="s">
        <v>49</v>
      </c>
      <c r="F42" s="245"/>
      <c r="G42" s="246"/>
      <c r="H42" s="247"/>
      <c r="I42" s="246"/>
      <c r="J42" s="247"/>
      <c r="K42" s="248"/>
      <c r="L42" s="249"/>
      <c r="M42" s="250"/>
      <c r="N42" s="249"/>
      <c r="O42" s="250"/>
      <c r="P42" s="251"/>
      <c r="Q42" s="244"/>
    </row>
    <row r="43" spans="1:19" ht="16" thickBot="1" x14ac:dyDescent="0.4">
      <c r="A43" s="143">
        <v>3</v>
      </c>
      <c r="B43" s="144" t="s">
        <v>15</v>
      </c>
      <c r="C43" s="145">
        <v>0</v>
      </c>
      <c r="D43" s="230">
        <v>12</v>
      </c>
      <c r="E43" s="143" t="s">
        <v>49</v>
      </c>
      <c r="F43" s="245"/>
      <c r="G43" s="246"/>
      <c r="H43" s="247"/>
      <c r="I43" s="246"/>
      <c r="J43" s="247"/>
      <c r="K43" s="248"/>
      <c r="L43" s="249"/>
      <c r="M43" s="250"/>
      <c r="N43" s="249"/>
      <c r="O43" s="250"/>
      <c r="P43" s="252"/>
      <c r="Q43" s="244"/>
    </row>
    <row r="44" spans="1:19" ht="16" thickBot="1" x14ac:dyDescent="0.4">
      <c r="A44" s="143">
        <v>4</v>
      </c>
      <c r="B44" s="144" t="s">
        <v>19</v>
      </c>
      <c r="C44" s="145">
        <v>0</v>
      </c>
      <c r="D44" s="230">
        <v>51</v>
      </c>
      <c r="E44" s="143" t="s">
        <v>49</v>
      </c>
      <c r="F44" s="245"/>
      <c r="G44" s="246"/>
      <c r="H44" s="247"/>
      <c r="I44" s="246"/>
      <c r="J44" s="247"/>
      <c r="K44" s="248"/>
      <c r="L44" s="249"/>
      <c r="M44" s="250"/>
      <c r="N44" s="249"/>
      <c r="O44" s="250"/>
      <c r="P44" s="252"/>
      <c r="Q44" s="244"/>
    </row>
    <row r="45" spans="1:19" ht="16" thickBot="1" x14ac:dyDescent="0.4">
      <c r="A45" s="143">
        <v>5</v>
      </c>
      <c r="B45" s="144" t="s">
        <v>24</v>
      </c>
      <c r="C45" s="145">
        <v>0</v>
      </c>
      <c r="D45" s="230">
        <v>3</v>
      </c>
      <c r="E45" s="143" t="s">
        <v>49</v>
      </c>
      <c r="F45" s="245"/>
      <c r="G45" s="246"/>
      <c r="H45" s="247"/>
      <c r="I45" s="246"/>
      <c r="J45" s="247"/>
      <c r="K45" s="248"/>
      <c r="L45" s="249"/>
      <c r="M45" s="250"/>
      <c r="N45" s="249"/>
      <c r="O45" s="250"/>
      <c r="P45" s="252"/>
      <c r="Q45" s="244"/>
    </row>
    <row r="46" spans="1:19" ht="16" thickBot="1" x14ac:dyDescent="0.4">
      <c r="A46" s="143">
        <v>6</v>
      </c>
      <c r="B46" s="144" t="s">
        <v>27</v>
      </c>
      <c r="C46" s="145">
        <v>0</v>
      </c>
      <c r="D46" s="230">
        <v>13</v>
      </c>
      <c r="E46" s="143" t="s">
        <v>49</v>
      </c>
      <c r="F46" s="253"/>
      <c r="G46" s="254"/>
      <c r="H46" s="247"/>
      <c r="I46" s="246"/>
      <c r="J46" s="247"/>
      <c r="K46" s="255"/>
      <c r="L46" s="256"/>
      <c r="M46" s="250"/>
      <c r="N46" s="249"/>
      <c r="O46" s="250"/>
      <c r="P46" s="252"/>
      <c r="Q46" s="244"/>
    </row>
    <row r="47" spans="1:19" ht="16" thickBot="1" x14ac:dyDescent="0.4">
      <c r="A47" s="143">
        <v>7</v>
      </c>
      <c r="B47" s="144" t="s">
        <v>29</v>
      </c>
      <c r="C47" s="145">
        <v>0</v>
      </c>
      <c r="D47" s="146">
        <v>1</v>
      </c>
      <c r="E47" s="143" t="s">
        <v>49</v>
      </c>
      <c r="F47" s="245"/>
      <c r="G47" s="246"/>
      <c r="H47" s="247"/>
      <c r="I47" s="246"/>
      <c r="J47" s="247"/>
      <c r="K47" s="248"/>
      <c r="L47" s="249"/>
      <c r="M47" s="250"/>
      <c r="N47" s="249"/>
      <c r="O47" s="250"/>
      <c r="P47" s="252"/>
      <c r="Q47" s="244"/>
    </row>
    <row r="48" spans="1:19" ht="16" thickBot="1" x14ac:dyDescent="0.4">
      <c r="A48" s="143">
        <v>8</v>
      </c>
      <c r="B48" s="144" t="s">
        <v>32</v>
      </c>
      <c r="C48" s="145">
        <v>0</v>
      </c>
      <c r="D48" s="146">
        <v>7</v>
      </c>
      <c r="E48" s="143" t="s">
        <v>49</v>
      </c>
      <c r="F48" s="245"/>
      <c r="G48" s="246"/>
      <c r="H48" s="247"/>
      <c r="I48" s="246"/>
      <c r="J48" s="247"/>
      <c r="K48" s="248"/>
      <c r="L48" s="249"/>
      <c r="M48" s="250"/>
      <c r="N48" s="249"/>
      <c r="O48" s="250"/>
      <c r="P48" s="252"/>
      <c r="Q48" s="244"/>
    </row>
    <row r="49" spans="1:19" ht="16" thickBot="1" x14ac:dyDescent="0.4">
      <c r="A49" s="143">
        <v>9</v>
      </c>
      <c r="B49" s="144" t="s">
        <v>34</v>
      </c>
      <c r="C49" s="145">
        <v>0</v>
      </c>
      <c r="D49" s="146">
        <v>1</v>
      </c>
      <c r="E49" s="143" t="s">
        <v>49</v>
      </c>
      <c r="F49" s="245"/>
      <c r="G49" s="246"/>
      <c r="H49" s="247"/>
      <c r="I49" s="246"/>
      <c r="J49" s="247"/>
      <c r="K49" s="248"/>
      <c r="L49" s="249"/>
      <c r="M49" s="250"/>
      <c r="N49" s="249"/>
      <c r="O49" s="250"/>
      <c r="P49" s="252"/>
      <c r="Q49" s="244"/>
    </row>
    <row r="50" spans="1:19" ht="16" thickBot="1" x14ac:dyDescent="0.4">
      <c r="A50" s="147"/>
      <c r="B50" s="147" t="s">
        <v>51</v>
      </c>
      <c r="C50" s="145">
        <v>0</v>
      </c>
      <c r="D50" s="146">
        <f>SUM(D41:D49)</f>
        <v>118</v>
      </c>
      <c r="E50" s="147"/>
      <c r="F50" s="257"/>
      <c r="G50" s="258"/>
      <c r="H50" s="259"/>
      <c r="I50" s="258"/>
      <c r="J50" s="259"/>
      <c r="K50" s="260"/>
      <c r="L50" s="261"/>
      <c r="M50" s="262"/>
      <c r="N50" s="261"/>
      <c r="O50" s="262"/>
      <c r="P50" s="263"/>
      <c r="Q50" s="244"/>
    </row>
    <row r="52" spans="1:19" ht="16" thickBot="1" x14ac:dyDescent="0.4">
      <c r="A52" s="232" t="s">
        <v>163</v>
      </c>
      <c r="B52" s="232"/>
      <c r="C52" s="232"/>
      <c r="D52" s="232"/>
      <c r="E52" s="232"/>
      <c r="F52" s="232"/>
      <c r="G52" s="232"/>
      <c r="H52" s="232"/>
      <c r="I52" s="232"/>
      <c r="J52" s="232"/>
      <c r="K52" s="232"/>
      <c r="L52" s="232"/>
      <c r="M52" s="232"/>
      <c r="N52" s="232"/>
      <c r="O52" s="232"/>
      <c r="P52" s="232"/>
      <c r="Q52" s="232"/>
      <c r="R52" s="232"/>
      <c r="S52" s="232"/>
    </row>
    <row r="53" spans="1:19" ht="16" thickBot="1" x14ac:dyDescent="0.4">
      <c r="A53" s="141" t="s">
        <v>38</v>
      </c>
      <c r="B53" s="141" t="s">
        <v>39</v>
      </c>
      <c r="C53" s="141" t="s">
        <v>64</v>
      </c>
      <c r="D53" s="141" t="s">
        <v>65</v>
      </c>
      <c r="E53" s="141" t="s">
        <v>66</v>
      </c>
      <c r="F53" s="233" t="s">
        <v>200</v>
      </c>
      <c r="G53" s="233"/>
      <c r="H53" s="233"/>
      <c r="I53" s="233"/>
      <c r="J53" s="233"/>
      <c r="K53" s="234" t="s">
        <v>199</v>
      </c>
      <c r="L53" s="234"/>
      <c r="M53" s="234"/>
      <c r="N53" s="234"/>
      <c r="O53" s="234"/>
      <c r="P53" s="235"/>
      <c r="Q53" s="235"/>
      <c r="R53" s="236"/>
      <c r="S53" s="236"/>
    </row>
    <row r="54" spans="1:19" ht="16" thickBot="1" x14ac:dyDescent="0.4">
      <c r="A54" s="141"/>
      <c r="B54" s="141"/>
      <c r="C54" s="141"/>
      <c r="D54" s="141"/>
      <c r="E54" s="141"/>
      <c r="F54" s="127" t="s">
        <v>67</v>
      </c>
      <c r="G54" s="127"/>
      <c r="H54" s="127"/>
      <c r="I54" s="127" t="s">
        <v>68</v>
      </c>
      <c r="J54" s="127"/>
      <c r="K54" s="134" t="s">
        <v>67</v>
      </c>
      <c r="L54" s="134"/>
      <c r="M54" s="134"/>
      <c r="N54" s="134" t="s">
        <v>68</v>
      </c>
      <c r="O54" s="134"/>
      <c r="P54" s="148" t="s">
        <v>44</v>
      </c>
      <c r="Q54" s="148" t="s">
        <v>45</v>
      </c>
    </row>
    <row r="55" spans="1:19" ht="93.5" thickBot="1" x14ac:dyDescent="0.4">
      <c r="A55" s="141"/>
      <c r="B55" s="141"/>
      <c r="C55" s="141"/>
      <c r="D55" s="141"/>
      <c r="E55" s="141"/>
      <c r="F55" s="128" t="s">
        <v>69</v>
      </c>
      <c r="G55" s="129" t="s">
        <v>70</v>
      </c>
      <c r="H55" s="129" t="s">
        <v>71</v>
      </c>
      <c r="I55" s="130" t="s">
        <v>72</v>
      </c>
      <c r="J55" s="130" t="s">
        <v>73</v>
      </c>
      <c r="K55" s="135" t="s">
        <v>69</v>
      </c>
      <c r="L55" s="136" t="s">
        <v>70</v>
      </c>
      <c r="M55" s="136" t="s">
        <v>71</v>
      </c>
      <c r="N55" s="137" t="s">
        <v>72</v>
      </c>
      <c r="O55" s="137" t="s">
        <v>73</v>
      </c>
      <c r="P55" s="148"/>
      <c r="Q55" s="148"/>
    </row>
    <row r="56" spans="1:19" ht="16" thickBot="1" x14ac:dyDescent="0.4">
      <c r="A56" s="142">
        <v>1</v>
      </c>
      <c r="B56" s="142">
        <v>2</v>
      </c>
      <c r="C56" s="142">
        <v>3</v>
      </c>
      <c r="D56" s="142">
        <v>4</v>
      </c>
      <c r="E56" s="142">
        <v>5</v>
      </c>
      <c r="F56" s="131">
        <v>6</v>
      </c>
      <c r="G56" s="131">
        <v>7</v>
      </c>
      <c r="H56" s="131">
        <v>8</v>
      </c>
      <c r="I56" s="131">
        <v>9</v>
      </c>
      <c r="J56" s="131">
        <v>10</v>
      </c>
      <c r="K56" s="138">
        <v>6</v>
      </c>
      <c r="L56" s="138">
        <v>7</v>
      </c>
      <c r="M56" s="138">
        <v>8</v>
      </c>
      <c r="N56" s="138">
        <v>9</v>
      </c>
      <c r="O56" s="138">
        <v>10</v>
      </c>
      <c r="P56" s="149">
        <v>11</v>
      </c>
      <c r="Q56" s="149">
        <v>12</v>
      </c>
    </row>
    <row r="57" spans="1:19" ht="31.5" thickBot="1" x14ac:dyDescent="0.4">
      <c r="A57" s="143">
        <v>1</v>
      </c>
      <c r="B57" s="144" t="s">
        <v>8</v>
      </c>
      <c r="C57" s="145">
        <v>26</v>
      </c>
      <c r="D57" s="146">
        <f>D24+D41+D7</f>
        <v>435</v>
      </c>
      <c r="E57" s="143" t="s">
        <v>49</v>
      </c>
      <c r="F57" s="237"/>
      <c r="G57" s="238"/>
      <c r="H57" s="239"/>
      <c r="I57" s="238"/>
      <c r="J57" s="239"/>
      <c r="K57" s="240"/>
      <c r="L57" s="241"/>
      <c r="M57" s="242"/>
      <c r="N57" s="241"/>
      <c r="O57" s="242"/>
      <c r="P57" s="243"/>
      <c r="Q57" s="244"/>
    </row>
    <row r="58" spans="1:19" ht="16" thickBot="1" x14ac:dyDescent="0.4">
      <c r="A58" s="143">
        <v>2</v>
      </c>
      <c r="B58" s="144" t="s">
        <v>13</v>
      </c>
      <c r="C58" s="145">
        <v>36</v>
      </c>
      <c r="D58" s="146">
        <f t="shared" ref="D58:D67" si="0">D25+D42+D8</f>
        <v>244</v>
      </c>
      <c r="E58" s="143" t="s">
        <v>49</v>
      </c>
      <c r="F58" s="245"/>
      <c r="G58" s="246"/>
      <c r="H58" s="247"/>
      <c r="I58" s="246"/>
      <c r="J58" s="247"/>
      <c r="K58" s="248"/>
      <c r="L58" s="249"/>
      <c r="M58" s="250"/>
      <c r="N58" s="249"/>
      <c r="O58" s="250"/>
      <c r="P58" s="251"/>
      <c r="Q58" s="244"/>
    </row>
    <row r="59" spans="1:19" ht="16" thickBot="1" x14ac:dyDescent="0.4">
      <c r="A59" s="143">
        <v>3</v>
      </c>
      <c r="B59" s="144" t="s">
        <v>15</v>
      </c>
      <c r="C59" s="145">
        <v>41</v>
      </c>
      <c r="D59" s="146">
        <f t="shared" si="0"/>
        <v>268</v>
      </c>
      <c r="E59" s="143" t="s">
        <v>49</v>
      </c>
      <c r="F59" s="245"/>
      <c r="G59" s="246"/>
      <c r="H59" s="247"/>
      <c r="I59" s="246"/>
      <c r="J59" s="247"/>
      <c r="K59" s="248"/>
      <c r="L59" s="249"/>
      <c r="M59" s="250"/>
      <c r="N59" s="249"/>
      <c r="O59" s="250"/>
      <c r="P59" s="252"/>
      <c r="Q59" s="244"/>
    </row>
    <row r="60" spans="1:19" ht="16" thickBot="1" x14ac:dyDescent="0.4">
      <c r="A60" s="143">
        <v>4</v>
      </c>
      <c r="B60" s="144" t="s">
        <v>19</v>
      </c>
      <c r="C60" s="145">
        <v>140</v>
      </c>
      <c r="D60" s="146">
        <f t="shared" si="0"/>
        <v>1167</v>
      </c>
      <c r="E60" s="143" t="s">
        <v>49</v>
      </c>
      <c r="F60" s="245"/>
      <c r="G60" s="246"/>
      <c r="H60" s="247"/>
      <c r="I60" s="246"/>
      <c r="J60" s="247"/>
      <c r="K60" s="248"/>
      <c r="L60" s="249"/>
      <c r="M60" s="250"/>
      <c r="N60" s="249"/>
      <c r="O60" s="250"/>
      <c r="P60" s="252"/>
      <c r="Q60" s="244"/>
    </row>
    <row r="61" spans="1:19" ht="16" thickBot="1" x14ac:dyDescent="0.4">
      <c r="A61" s="143">
        <v>5</v>
      </c>
      <c r="B61" s="144" t="s">
        <v>24</v>
      </c>
      <c r="C61" s="145">
        <v>9</v>
      </c>
      <c r="D61" s="146">
        <f t="shared" si="0"/>
        <v>59</v>
      </c>
      <c r="E61" s="143" t="s">
        <v>49</v>
      </c>
      <c r="F61" s="245"/>
      <c r="G61" s="246"/>
      <c r="H61" s="247"/>
      <c r="I61" s="246"/>
      <c r="J61" s="247"/>
      <c r="K61" s="248"/>
      <c r="L61" s="249"/>
      <c r="M61" s="250"/>
      <c r="N61" s="249"/>
      <c r="O61" s="250"/>
      <c r="P61" s="252"/>
      <c r="Q61" s="244"/>
    </row>
    <row r="62" spans="1:19" ht="16" thickBot="1" x14ac:dyDescent="0.4">
      <c r="A62" s="143">
        <v>6</v>
      </c>
      <c r="B62" s="144" t="s">
        <v>27</v>
      </c>
      <c r="C62" s="145">
        <v>57</v>
      </c>
      <c r="D62" s="146">
        <f t="shared" si="0"/>
        <v>285</v>
      </c>
      <c r="E62" s="143" t="s">
        <v>49</v>
      </c>
      <c r="F62" s="253"/>
      <c r="G62" s="254"/>
      <c r="H62" s="247"/>
      <c r="I62" s="246"/>
      <c r="J62" s="247"/>
      <c r="K62" s="255"/>
      <c r="L62" s="256"/>
      <c r="M62" s="250"/>
      <c r="N62" s="249"/>
      <c r="O62" s="250"/>
      <c r="P62" s="252"/>
      <c r="Q62" s="244"/>
    </row>
    <row r="63" spans="1:19" ht="16" thickBot="1" x14ac:dyDescent="0.4">
      <c r="A63" s="143">
        <v>7</v>
      </c>
      <c r="B63" s="144" t="s">
        <v>29</v>
      </c>
      <c r="C63" s="145">
        <v>1</v>
      </c>
      <c r="D63" s="146">
        <f t="shared" si="0"/>
        <v>9</v>
      </c>
      <c r="E63" s="143" t="s">
        <v>49</v>
      </c>
      <c r="F63" s="245"/>
      <c r="G63" s="246"/>
      <c r="H63" s="247"/>
      <c r="I63" s="246"/>
      <c r="J63" s="247"/>
      <c r="K63" s="248"/>
      <c r="L63" s="249"/>
      <c r="M63" s="250"/>
      <c r="N63" s="249"/>
      <c r="O63" s="250"/>
      <c r="P63" s="252"/>
      <c r="Q63" s="244"/>
    </row>
    <row r="64" spans="1:19" ht="16" thickBot="1" x14ac:dyDescent="0.4">
      <c r="A64" s="143">
        <v>8</v>
      </c>
      <c r="B64" s="144" t="s">
        <v>32</v>
      </c>
      <c r="C64" s="145">
        <v>10</v>
      </c>
      <c r="D64" s="146">
        <f t="shared" si="0"/>
        <v>153</v>
      </c>
      <c r="E64" s="143" t="s">
        <v>49</v>
      </c>
      <c r="F64" s="245"/>
      <c r="G64" s="246"/>
      <c r="H64" s="247"/>
      <c r="I64" s="246"/>
      <c r="J64" s="247"/>
      <c r="K64" s="248"/>
      <c r="L64" s="249"/>
      <c r="M64" s="250"/>
      <c r="N64" s="249"/>
      <c r="O64" s="250"/>
      <c r="P64" s="252"/>
      <c r="Q64" s="244"/>
    </row>
    <row r="65" spans="1:17" ht="16" thickBot="1" x14ac:dyDescent="0.4">
      <c r="A65" s="143">
        <v>9</v>
      </c>
      <c r="B65" s="144" t="s">
        <v>34</v>
      </c>
      <c r="C65" s="145">
        <v>0</v>
      </c>
      <c r="D65" s="146">
        <f t="shared" si="0"/>
        <v>8</v>
      </c>
      <c r="E65" s="143" t="s">
        <v>49</v>
      </c>
      <c r="F65" s="245"/>
      <c r="G65" s="246"/>
      <c r="H65" s="247"/>
      <c r="I65" s="246"/>
      <c r="J65" s="247"/>
      <c r="K65" s="248"/>
      <c r="L65" s="249"/>
      <c r="M65" s="250"/>
      <c r="N65" s="249"/>
      <c r="O65" s="250"/>
      <c r="P65" s="252"/>
      <c r="Q65" s="244"/>
    </row>
    <row r="66" spans="1:17" ht="16" thickBot="1" x14ac:dyDescent="0.4">
      <c r="A66" s="147"/>
      <c r="B66" s="147" t="s">
        <v>51</v>
      </c>
      <c r="C66" s="147">
        <f>SUM(C57:C65)</f>
        <v>320</v>
      </c>
      <c r="D66" s="146">
        <f>D33+D50+D16</f>
        <v>2628</v>
      </c>
      <c r="E66" s="147"/>
      <c r="F66" s="257"/>
      <c r="G66" s="258"/>
      <c r="H66" s="259"/>
      <c r="I66" s="258"/>
      <c r="J66" s="259"/>
      <c r="K66" s="260"/>
      <c r="L66" s="261"/>
      <c r="M66" s="262"/>
      <c r="N66" s="261"/>
      <c r="O66" s="262"/>
      <c r="P66" s="263"/>
      <c r="Q66" s="244"/>
    </row>
    <row r="67" spans="1:17" ht="15" thickBot="1" x14ac:dyDescent="0.4">
      <c r="D67" s="146"/>
    </row>
  </sheetData>
  <mergeCells count="59">
    <mergeCell ref="A1:Q1"/>
    <mergeCell ref="Q4:Q5"/>
    <mergeCell ref="A2:S2"/>
    <mergeCell ref="A3:A5"/>
    <mergeCell ref="B3:B5"/>
    <mergeCell ref="C3:C5"/>
    <mergeCell ref="D3:D5"/>
    <mergeCell ref="E3:E5"/>
    <mergeCell ref="K3:O3"/>
    <mergeCell ref="K4:M4"/>
    <mergeCell ref="N4:O4"/>
    <mergeCell ref="P4:P5"/>
    <mergeCell ref="F3:J3"/>
    <mergeCell ref="F4:H4"/>
    <mergeCell ref="I4:J4"/>
    <mergeCell ref="A18:Q18"/>
    <mergeCell ref="A19:S19"/>
    <mergeCell ref="A20:A22"/>
    <mergeCell ref="B20:B22"/>
    <mergeCell ref="C20:C22"/>
    <mergeCell ref="D20:D22"/>
    <mergeCell ref="E20:E22"/>
    <mergeCell ref="K20:O20"/>
    <mergeCell ref="K21:M21"/>
    <mergeCell ref="N21:O21"/>
    <mergeCell ref="P21:P22"/>
    <mergeCell ref="Q21:Q22"/>
    <mergeCell ref="F20:J20"/>
    <mergeCell ref="F21:H21"/>
    <mergeCell ref="I21:J21"/>
    <mergeCell ref="A35:Q35"/>
    <mergeCell ref="A36:S36"/>
    <mergeCell ref="A37:A39"/>
    <mergeCell ref="B37:B39"/>
    <mergeCell ref="C37:C39"/>
    <mergeCell ref="D37:D39"/>
    <mergeCell ref="E37:E39"/>
    <mergeCell ref="K37:O37"/>
    <mergeCell ref="K38:M38"/>
    <mergeCell ref="N38:O38"/>
    <mergeCell ref="P38:P39"/>
    <mergeCell ref="Q38:Q39"/>
    <mergeCell ref="F37:J37"/>
    <mergeCell ref="F38:H38"/>
    <mergeCell ref="I38:J38"/>
    <mergeCell ref="A52:S52"/>
    <mergeCell ref="A53:A55"/>
    <mergeCell ref="B53:B55"/>
    <mergeCell ref="C53:C55"/>
    <mergeCell ref="D53:D55"/>
    <mergeCell ref="E53:E55"/>
    <mergeCell ref="K53:O53"/>
    <mergeCell ref="K54:M54"/>
    <mergeCell ref="N54:O54"/>
    <mergeCell ref="P54:P55"/>
    <mergeCell ref="Q54:Q55"/>
    <mergeCell ref="F53:J53"/>
    <mergeCell ref="F54:H54"/>
    <mergeCell ref="I54:J54"/>
  </mergeCells>
  <pageMargins left="0.7" right="0.7" top="0.75" bottom="0.75" header="0.3" footer="0.3"/>
  <pageSetup paperSize="9" scale="83" orientation="landscape" r:id="rId1"/>
  <rowBreaks count="3" manualBreakCount="3">
    <brk id="16" max="11" man="1"/>
    <brk id="34" max="11" man="1"/>
    <brk id="51" max="11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1EE4F-6889-4981-B22E-F3848FFCC6BE}">
  <dimension ref="A1:O15"/>
  <sheetViews>
    <sheetView topLeftCell="D1" zoomScaleNormal="100" zoomScaleSheetLayoutView="85" workbookViewId="0">
      <selection activeCell="K8" sqref="K8"/>
    </sheetView>
  </sheetViews>
  <sheetFormatPr defaultRowHeight="14.5" x14ac:dyDescent="0.35"/>
  <cols>
    <col min="1" max="1" width="6.54296875" customWidth="1"/>
    <col min="2" max="3" width="14.453125" customWidth="1"/>
    <col min="4" max="4" width="11.7265625" customWidth="1"/>
    <col min="5" max="5" width="16.453125" customWidth="1"/>
    <col min="6" max="6" width="11.54296875" customWidth="1"/>
    <col min="7" max="8" width="11.453125" customWidth="1"/>
    <col min="9" max="9" width="10.81640625" customWidth="1"/>
    <col min="10" max="10" width="16.81640625" customWidth="1"/>
    <col min="11" max="11" width="11.453125" customWidth="1"/>
    <col min="12" max="12" width="10.81640625" customWidth="1"/>
    <col min="13" max="13" width="16.81640625" customWidth="1"/>
    <col min="14" max="14" width="16.54296875" customWidth="1"/>
    <col min="15" max="15" width="17.1796875" customWidth="1"/>
  </cols>
  <sheetData>
    <row r="1" spans="1:15" x14ac:dyDescent="0.35">
      <c r="A1" s="94" t="s">
        <v>108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</row>
    <row r="2" spans="1:15" ht="16.5" customHeight="1" x14ac:dyDescent="0.35">
      <c r="A2" s="268" t="s">
        <v>109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</row>
    <row r="3" spans="1:15" ht="15.5" x14ac:dyDescent="0.35">
      <c r="A3" s="100" t="s">
        <v>38</v>
      </c>
      <c r="B3" s="100" t="s">
        <v>39</v>
      </c>
      <c r="C3" s="74" t="s">
        <v>75</v>
      </c>
      <c r="D3" s="74"/>
      <c r="E3" s="74"/>
      <c r="F3" s="100" t="s">
        <v>76</v>
      </c>
      <c r="G3" s="100" t="s">
        <v>42</v>
      </c>
      <c r="H3" s="74" t="s">
        <v>198</v>
      </c>
      <c r="I3" s="74"/>
      <c r="J3" s="74"/>
      <c r="K3" s="74" t="s">
        <v>204</v>
      </c>
      <c r="L3" s="74"/>
      <c r="M3" s="74"/>
      <c r="N3" s="100" t="s">
        <v>110</v>
      </c>
      <c r="O3" s="100" t="s">
        <v>45</v>
      </c>
    </row>
    <row r="4" spans="1:15" ht="93" x14ac:dyDescent="0.35">
      <c r="A4" s="100"/>
      <c r="B4" s="100"/>
      <c r="C4" s="58" t="s">
        <v>111</v>
      </c>
      <c r="D4" s="58" t="s">
        <v>112</v>
      </c>
      <c r="E4" s="58" t="s">
        <v>113</v>
      </c>
      <c r="F4" s="100"/>
      <c r="G4" s="100"/>
      <c r="H4" s="58" t="s">
        <v>111</v>
      </c>
      <c r="I4" s="58" t="s">
        <v>114</v>
      </c>
      <c r="J4" s="58" t="s">
        <v>115</v>
      </c>
      <c r="K4" s="58" t="s">
        <v>111</v>
      </c>
      <c r="L4" s="58" t="s">
        <v>114</v>
      </c>
      <c r="M4" s="58" t="s">
        <v>115</v>
      </c>
      <c r="N4" s="100"/>
      <c r="O4" s="100"/>
    </row>
    <row r="5" spans="1:15" ht="15.5" x14ac:dyDescent="0.35">
      <c r="A5" s="58">
        <v>1</v>
      </c>
      <c r="B5" s="58">
        <v>2</v>
      </c>
      <c r="C5" s="58">
        <v>3</v>
      </c>
      <c r="D5" s="58">
        <v>4</v>
      </c>
      <c r="E5" s="58">
        <v>6</v>
      </c>
      <c r="F5" s="58">
        <v>7</v>
      </c>
      <c r="G5" s="58">
        <v>8</v>
      </c>
      <c r="H5" s="58">
        <v>9</v>
      </c>
      <c r="I5" s="58">
        <v>10</v>
      </c>
      <c r="J5" s="58">
        <v>11</v>
      </c>
      <c r="K5" s="58">
        <v>12</v>
      </c>
      <c r="L5" s="58">
        <v>13</v>
      </c>
      <c r="M5" s="58">
        <v>14</v>
      </c>
      <c r="N5" s="58">
        <v>15</v>
      </c>
      <c r="O5" s="58">
        <v>16</v>
      </c>
    </row>
    <row r="6" spans="1:15" ht="31" x14ac:dyDescent="0.35">
      <c r="A6" s="41">
        <v>1</v>
      </c>
      <c r="B6" s="37" t="s">
        <v>8</v>
      </c>
      <c r="C6" s="42"/>
      <c r="D6" s="37">
        <v>182</v>
      </c>
      <c r="E6" s="269">
        <v>587500</v>
      </c>
      <c r="F6" s="270" t="s">
        <v>116</v>
      </c>
      <c r="G6" s="120" t="s">
        <v>117</v>
      </c>
      <c r="H6" s="36"/>
      <c r="I6" s="37"/>
      <c r="J6" s="37"/>
      <c r="K6" s="36"/>
      <c r="L6" s="37"/>
      <c r="M6" s="37"/>
      <c r="N6" s="37"/>
      <c r="O6" s="37"/>
    </row>
    <row r="7" spans="1:15" ht="15.5" x14ac:dyDescent="0.35">
      <c r="A7" s="41">
        <v>2</v>
      </c>
      <c r="B7" s="37" t="s">
        <v>13</v>
      </c>
      <c r="C7" s="42"/>
      <c r="D7" s="37">
        <v>104</v>
      </c>
      <c r="E7" s="271">
        <v>292500</v>
      </c>
      <c r="F7" s="270"/>
      <c r="G7" s="120"/>
      <c r="H7" s="36"/>
      <c r="I7" s="37"/>
      <c r="J7" s="37"/>
      <c r="K7" s="36"/>
      <c r="L7" s="37"/>
      <c r="M7" s="37"/>
      <c r="N7" s="37"/>
      <c r="O7" s="37"/>
    </row>
    <row r="8" spans="1:15" ht="15.5" x14ac:dyDescent="0.35">
      <c r="A8" s="41">
        <v>3</v>
      </c>
      <c r="B8" s="37" t="s">
        <v>15</v>
      </c>
      <c r="C8" s="42"/>
      <c r="D8" s="37">
        <v>122</v>
      </c>
      <c r="E8" s="269">
        <v>380000</v>
      </c>
      <c r="F8" s="270"/>
      <c r="G8" s="120"/>
      <c r="H8" s="36"/>
      <c r="I8" s="37"/>
      <c r="J8" s="37"/>
      <c r="K8" s="36"/>
      <c r="L8" s="37"/>
      <c r="M8" s="37"/>
      <c r="N8" s="37"/>
      <c r="O8" s="37"/>
    </row>
    <row r="9" spans="1:15" ht="15.5" x14ac:dyDescent="0.35">
      <c r="A9" s="41">
        <v>4</v>
      </c>
      <c r="B9" s="37" t="s">
        <v>19</v>
      </c>
      <c r="C9" s="42"/>
      <c r="D9" s="37">
        <v>150</v>
      </c>
      <c r="E9" s="269">
        <v>525000</v>
      </c>
      <c r="F9" s="270"/>
      <c r="G9" s="120"/>
      <c r="H9" s="36"/>
      <c r="I9" s="37"/>
      <c r="J9" s="37"/>
      <c r="K9" s="36"/>
      <c r="L9" s="37"/>
      <c r="M9" s="37"/>
      <c r="N9" s="37"/>
      <c r="O9" s="37"/>
    </row>
    <row r="10" spans="1:15" ht="15.5" x14ac:dyDescent="0.35">
      <c r="A10" s="41">
        <v>5</v>
      </c>
      <c r="B10" s="37" t="s">
        <v>24</v>
      </c>
      <c r="C10" s="42"/>
      <c r="D10" s="37">
        <v>771</v>
      </c>
      <c r="E10" s="272">
        <v>2632500</v>
      </c>
      <c r="F10" s="270"/>
      <c r="G10" s="120"/>
      <c r="H10" s="36"/>
      <c r="I10" s="37"/>
      <c r="J10" s="37"/>
      <c r="K10" s="36"/>
      <c r="L10" s="37"/>
      <c r="M10" s="37"/>
      <c r="N10" s="37"/>
      <c r="O10" s="37"/>
    </row>
    <row r="11" spans="1:15" ht="15.5" x14ac:dyDescent="0.35">
      <c r="A11" s="41">
        <v>6</v>
      </c>
      <c r="B11" s="37" t="s">
        <v>27</v>
      </c>
      <c r="C11" s="42"/>
      <c r="D11" s="37">
        <v>328</v>
      </c>
      <c r="E11" s="272">
        <v>870000</v>
      </c>
      <c r="F11" s="270"/>
      <c r="G11" s="120"/>
      <c r="H11" s="36"/>
      <c r="I11" s="37"/>
      <c r="J11" s="37"/>
      <c r="K11" s="36"/>
      <c r="L11" s="37"/>
      <c r="M11" s="37"/>
      <c r="N11" s="37"/>
      <c r="O11" s="37"/>
    </row>
    <row r="12" spans="1:15" ht="15.5" x14ac:dyDescent="0.35">
      <c r="A12" s="41">
        <v>7</v>
      </c>
      <c r="B12" s="37" t="s">
        <v>29</v>
      </c>
      <c r="C12" s="42"/>
      <c r="D12" s="37">
        <v>4</v>
      </c>
      <c r="E12" s="272">
        <v>10000</v>
      </c>
      <c r="F12" s="270"/>
      <c r="G12" s="120"/>
      <c r="H12" s="36"/>
      <c r="I12" s="37"/>
      <c r="J12" s="37"/>
      <c r="K12" s="36"/>
      <c r="L12" s="37"/>
      <c r="M12" s="37"/>
      <c r="N12" s="37"/>
      <c r="O12" s="37"/>
    </row>
    <row r="13" spans="1:15" ht="15.5" x14ac:dyDescent="0.35">
      <c r="A13" s="41">
        <v>8</v>
      </c>
      <c r="B13" s="37" t="s">
        <v>32</v>
      </c>
      <c r="C13" s="42"/>
      <c r="D13" s="37">
        <v>40</v>
      </c>
      <c r="E13" s="272">
        <v>150000</v>
      </c>
      <c r="F13" s="270"/>
      <c r="G13" s="120"/>
      <c r="H13" s="36"/>
      <c r="I13" s="37"/>
      <c r="J13" s="37"/>
      <c r="K13" s="36"/>
      <c r="L13" s="37"/>
      <c r="M13" s="37"/>
      <c r="N13" s="37"/>
      <c r="O13" s="37"/>
    </row>
    <row r="14" spans="1:15" ht="31" x14ac:dyDescent="0.35">
      <c r="A14" s="41">
        <v>9</v>
      </c>
      <c r="B14" s="37" t="s">
        <v>34</v>
      </c>
      <c r="C14" s="42"/>
      <c r="D14" s="37">
        <v>339</v>
      </c>
      <c r="E14" s="269">
        <v>848750</v>
      </c>
      <c r="F14" s="270"/>
      <c r="G14" s="120"/>
      <c r="H14" s="36"/>
      <c r="I14" s="37"/>
      <c r="J14" s="37"/>
      <c r="K14" s="36"/>
      <c r="L14" s="37"/>
      <c r="M14" s="37"/>
      <c r="N14" s="37"/>
      <c r="O14" s="37"/>
    </row>
    <row r="15" spans="1:15" ht="15.5" x14ac:dyDescent="0.35">
      <c r="A15" s="37"/>
      <c r="B15" s="37" t="s">
        <v>81</v>
      </c>
      <c r="C15" s="37"/>
      <c r="D15" s="37">
        <f>SUM(D5:D14)</f>
        <v>2044</v>
      </c>
      <c r="E15" s="271">
        <f>SUM(E6:E14)</f>
        <v>6296250</v>
      </c>
      <c r="F15" s="37"/>
      <c r="G15" s="37"/>
      <c r="H15" s="37"/>
      <c r="I15" s="37"/>
      <c r="J15" s="37"/>
      <c r="K15" s="37"/>
      <c r="L15" s="37"/>
      <c r="M15" s="37"/>
      <c r="N15" s="37"/>
      <c r="O15" s="37"/>
    </row>
  </sheetData>
  <mergeCells count="13">
    <mergeCell ref="F6:F14"/>
    <mergeCell ref="G6:G14"/>
    <mergeCell ref="A1:O1"/>
    <mergeCell ref="A2:O2"/>
    <mergeCell ref="A3:A4"/>
    <mergeCell ref="B3:B4"/>
    <mergeCell ref="C3:E3"/>
    <mergeCell ref="F3:F4"/>
    <mergeCell ref="G3:G4"/>
    <mergeCell ref="K3:M3"/>
    <mergeCell ref="N3:N4"/>
    <mergeCell ref="O3:O4"/>
    <mergeCell ref="H3:J3"/>
  </mergeCells>
  <pageMargins left="0.7" right="0.7" top="0.75" bottom="0.75" header="0.3" footer="0.3"/>
  <pageSetup paperSize="9" scale="63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920DD-E342-4689-8706-79EA7E21B445}">
  <sheetPr codeName="Sheet6"/>
  <dimension ref="A1:N15"/>
  <sheetViews>
    <sheetView zoomScale="70" zoomScaleNormal="70" zoomScaleSheetLayoutView="100" workbookViewId="0">
      <selection activeCell="L8" sqref="L8"/>
    </sheetView>
  </sheetViews>
  <sheetFormatPr defaultRowHeight="14.5" x14ac:dyDescent="0.35"/>
  <cols>
    <col min="1" max="1" width="7" customWidth="1"/>
    <col min="2" max="2" width="13.26953125" customWidth="1"/>
    <col min="3" max="4" width="13.26953125" style="28" customWidth="1"/>
    <col min="5" max="6" width="14.453125" customWidth="1"/>
    <col min="7" max="7" width="13.7265625" customWidth="1"/>
    <col min="8" max="8" width="12.81640625" customWidth="1"/>
    <col min="9" max="9" width="12.26953125" customWidth="1"/>
    <col min="10" max="10" width="12.453125" customWidth="1"/>
    <col min="11" max="11" width="12.26953125" customWidth="1"/>
    <col min="12" max="12" width="12.453125" customWidth="1"/>
    <col min="13" max="13" width="15.26953125" customWidth="1"/>
    <col min="14" max="14" width="18.81640625" customWidth="1"/>
  </cols>
  <sheetData>
    <row r="1" spans="1:14" x14ac:dyDescent="0.35">
      <c r="A1" s="99" t="s">
        <v>118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</row>
    <row r="2" spans="1:14" ht="15.5" x14ac:dyDescent="0.35">
      <c r="A2" s="104" t="s">
        <v>74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6"/>
    </row>
    <row r="3" spans="1:14" ht="39.75" customHeight="1" x14ac:dyDescent="0.35">
      <c r="A3" s="100" t="s">
        <v>38</v>
      </c>
      <c r="B3" s="100" t="s">
        <v>39</v>
      </c>
      <c r="C3" s="74" t="s">
        <v>75</v>
      </c>
      <c r="D3" s="74"/>
      <c r="E3" s="74"/>
      <c r="F3" s="107" t="s">
        <v>76</v>
      </c>
      <c r="G3" s="108"/>
      <c r="H3" s="101" t="s">
        <v>42</v>
      </c>
      <c r="I3" s="102" t="s">
        <v>200</v>
      </c>
      <c r="J3" s="103"/>
      <c r="K3" s="102" t="s">
        <v>204</v>
      </c>
      <c r="L3" s="103"/>
      <c r="M3" s="95" t="s">
        <v>77</v>
      </c>
      <c r="N3" s="97" t="s">
        <v>45</v>
      </c>
    </row>
    <row r="4" spans="1:14" ht="62" x14ac:dyDescent="0.35">
      <c r="A4" s="100"/>
      <c r="B4" s="100"/>
      <c r="C4" s="39" t="s">
        <v>78</v>
      </c>
      <c r="D4" s="40" t="s">
        <v>79</v>
      </c>
      <c r="E4" s="40" t="s">
        <v>173</v>
      </c>
      <c r="F4" s="40" t="s">
        <v>207</v>
      </c>
      <c r="G4" s="40" t="s">
        <v>208</v>
      </c>
      <c r="H4" s="101"/>
      <c r="I4" s="40" t="s">
        <v>127</v>
      </c>
      <c r="J4" s="40" t="s">
        <v>174</v>
      </c>
      <c r="K4" s="40" t="s">
        <v>127</v>
      </c>
      <c r="L4" s="40" t="s">
        <v>174</v>
      </c>
      <c r="M4" s="96"/>
      <c r="N4" s="98"/>
    </row>
    <row r="5" spans="1:14" ht="15.5" x14ac:dyDescent="0.35">
      <c r="A5" s="38">
        <v>1</v>
      </c>
      <c r="B5" s="38">
        <v>2</v>
      </c>
      <c r="C5" s="38">
        <v>3</v>
      </c>
      <c r="D5" s="38">
        <v>4</v>
      </c>
      <c r="E5" s="37">
        <v>0</v>
      </c>
      <c r="F5" s="38">
        <v>5</v>
      </c>
      <c r="G5" s="46"/>
      <c r="H5" s="38">
        <v>6</v>
      </c>
      <c r="I5" s="49">
        <v>7</v>
      </c>
      <c r="J5" s="49">
        <v>8</v>
      </c>
      <c r="K5" s="49">
        <v>7</v>
      </c>
      <c r="L5" s="49">
        <v>8</v>
      </c>
      <c r="M5" s="49">
        <v>10</v>
      </c>
      <c r="N5" s="37">
        <v>11</v>
      </c>
    </row>
    <row r="6" spans="1:14" ht="31" x14ac:dyDescent="0.35">
      <c r="A6" s="41">
        <v>1</v>
      </c>
      <c r="B6" s="37" t="s">
        <v>8</v>
      </c>
      <c r="C6" s="42">
        <v>3</v>
      </c>
      <c r="D6" s="37">
        <v>1</v>
      </c>
      <c r="E6" s="37">
        <v>0</v>
      </c>
      <c r="F6" s="41">
        <v>0</v>
      </c>
      <c r="G6" s="71">
        <v>1</v>
      </c>
      <c r="H6" s="37" t="s">
        <v>50</v>
      </c>
      <c r="I6" s="37"/>
      <c r="J6" s="37"/>
      <c r="K6" s="37"/>
      <c r="L6" s="37"/>
      <c r="M6" s="37"/>
      <c r="N6" s="37"/>
    </row>
    <row r="7" spans="1:14" ht="15.5" x14ac:dyDescent="0.35">
      <c r="A7" s="41">
        <v>2</v>
      </c>
      <c r="B7" s="37" t="s">
        <v>13</v>
      </c>
      <c r="C7" s="42">
        <v>2</v>
      </c>
      <c r="D7" s="37">
        <v>1</v>
      </c>
      <c r="E7" s="37">
        <v>0</v>
      </c>
      <c r="F7" s="41">
        <v>0</v>
      </c>
      <c r="G7" s="71">
        <v>1</v>
      </c>
      <c r="H7" s="37" t="s">
        <v>50</v>
      </c>
      <c r="I7" s="37"/>
      <c r="J7" s="37"/>
      <c r="K7" s="37"/>
      <c r="L7" s="37"/>
      <c r="M7" s="37"/>
      <c r="N7" s="37"/>
    </row>
    <row r="8" spans="1:14" ht="15.5" x14ac:dyDescent="0.35">
      <c r="A8" s="41">
        <v>3</v>
      </c>
      <c r="B8" s="37" t="s">
        <v>15</v>
      </c>
      <c r="C8" s="42">
        <v>4</v>
      </c>
      <c r="D8" s="37">
        <v>1</v>
      </c>
      <c r="E8" s="37">
        <v>0</v>
      </c>
      <c r="F8" s="41">
        <v>3</v>
      </c>
      <c r="G8" s="71">
        <v>1</v>
      </c>
      <c r="H8" s="37" t="s">
        <v>80</v>
      </c>
      <c r="I8" s="37"/>
      <c r="J8" s="37"/>
      <c r="K8" s="37"/>
      <c r="L8" s="37"/>
      <c r="M8" s="37"/>
      <c r="N8" s="37"/>
    </row>
    <row r="9" spans="1:14" ht="15.5" x14ac:dyDescent="0.35">
      <c r="A9" s="41">
        <v>4</v>
      </c>
      <c r="B9" s="37" t="s">
        <v>19</v>
      </c>
      <c r="C9" s="42">
        <v>4</v>
      </c>
      <c r="D9" s="37">
        <v>1</v>
      </c>
      <c r="E9" s="37">
        <v>0</v>
      </c>
      <c r="F9" s="41">
        <v>3</v>
      </c>
      <c r="G9" s="71">
        <v>1</v>
      </c>
      <c r="H9" s="37" t="s">
        <v>80</v>
      </c>
      <c r="I9" s="37"/>
      <c r="J9" s="37"/>
      <c r="K9" s="37"/>
      <c r="L9" s="37"/>
      <c r="M9" s="37"/>
      <c r="N9" s="37"/>
    </row>
    <row r="10" spans="1:14" ht="15.5" x14ac:dyDescent="0.35">
      <c r="A10" s="41">
        <v>5</v>
      </c>
      <c r="B10" s="37" t="s">
        <v>24</v>
      </c>
      <c r="C10" s="42">
        <v>2</v>
      </c>
      <c r="D10" s="37">
        <v>1</v>
      </c>
      <c r="E10" s="37">
        <v>1</v>
      </c>
      <c r="F10" s="41">
        <v>0</v>
      </c>
      <c r="G10" s="71">
        <v>1</v>
      </c>
      <c r="H10" s="37" t="s">
        <v>50</v>
      </c>
      <c r="I10" s="37"/>
      <c r="J10" s="37"/>
      <c r="K10" s="37"/>
      <c r="L10" s="37"/>
      <c r="M10" s="37"/>
      <c r="N10" s="37"/>
    </row>
    <row r="11" spans="1:14" ht="15.5" x14ac:dyDescent="0.35">
      <c r="A11" s="41">
        <v>6</v>
      </c>
      <c r="B11" s="37" t="s">
        <v>27</v>
      </c>
      <c r="C11" s="42">
        <v>2</v>
      </c>
      <c r="D11" s="37">
        <v>1</v>
      </c>
      <c r="E11" s="37">
        <v>0</v>
      </c>
      <c r="F11" s="41">
        <v>3</v>
      </c>
      <c r="G11" s="71">
        <v>1</v>
      </c>
      <c r="H11" s="37" t="s">
        <v>80</v>
      </c>
      <c r="I11" s="37"/>
      <c r="J11" s="37"/>
      <c r="K11" s="37"/>
      <c r="L11" s="37"/>
      <c r="M11" s="37"/>
      <c r="N11" s="37"/>
    </row>
    <row r="12" spans="1:14" ht="31" x14ac:dyDescent="0.35">
      <c r="A12" s="41">
        <v>7</v>
      </c>
      <c r="B12" s="37" t="s">
        <v>29</v>
      </c>
      <c r="C12" s="42">
        <v>2</v>
      </c>
      <c r="D12" s="37">
        <v>0</v>
      </c>
      <c r="E12" s="37">
        <v>0</v>
      </c>
      <c r="F12" s="41">
        <v>0</v>
      </c>
      <c r="G12" s="71">
        <v>1</v>
      </c>
      <c r="H12" s="37" t="s">
        <v>50</v>
      </c>
      <c r="I12" s="37"/>
      <c r="J12" s="37"/>
      <c r="K12" s="37"/>
      <c r="L12" s="37"/>
      <c r="M12" s="37"/>
      <c r="N12" s="37"/>
    </row>
    <row r="13" spans="1:14" ht="15.5" x14ac:dyDescent="0.35">
      <c r="A13" s="41">
        <v>8</v>
      </c>
      <c r="B13" s="37" t="s">
        <v>32</v>
      </c>
      <c r="C13" s="42">
        <v>2</v>
      </c>
      <c r="D13" s="37">
        <v>0</v>
      </c>
      <c r="E13" s="37">
        <v>0</v>
      </c>
      <c r="F13" s="41">
        <v>1</v>
      </c>
      <c r="G13" s="71">
        <v>1</v>
      </c>
      <c r="H13" s="37" t="s">
        <v>80</v>
      </c>
      <c r="I13" s="37"/>
      <c r="J13" s="37"/>
      <c r="K13" s="37"/>
      <c r="L13" s="37"/>
      <c r="M13" s="37"/>
      <c r="N13" s="37"/>
    </row>
    <row r="14" spans="1:14" ht="31" x14ac:dyDescent="0.35">
      <c r="A14" s="41">
        <v>9</v>
      </c>
      <c r="B14" s="37" t="s">
        <v>34</v>
      </c>
      <c r="C14" s="42">
        <v>1</v>
      </c>
      <c r="D14" s="37">
        <v>0</v>
      </c>
      <c r="E14" s="37">
        <v>0</v>
      </c>
      <c r="F14" s="41">
        <v>0</v>
      </c>
      <c r="G14" s="71">
        <v>1</v>
      </c>
      <c r="H14" s="37" t="s">
        <v>50</v>
      </c>
      <c r="I14" s="37"/>
      <c r="J14" s="37"/>
      <c r="K14" s="37"/>
      <c r="L14" s="37"/>
      <c r="M14" s="37"/>
      <c r="N14" s="37"/>
    </row>
    <row r="15" spans="1:14" ht="80.5" customHeight="1" x14ac:dyDescent="0.35">
      <c r="A15" s="37"/>
      <c r="B15" s="37" t="s">
        <v>81</v>
      </c>
      <c r="C15" s="37">
        <f>SUM(C6:C14)</f>
        <v>22</v>
      </c>
      <c r="D15" s="37">
        <f>SUM(D6:D14)</f>
        <v>6</v>
      </c>
      <c r="E15" s="37">
        <v>1</v>
      </c>
      <c r="F15" s="37">
        <f>SUM(F6:F14)</f>
        <v>10</v>
      </c>
      <c r="G15" s="37">
        <f>SUM(G6:G14)</f>
        <v>9</v>
      </c>
      <c r="H15" s="37"/>
      <c r="I15" s="46"/>
      <c r="J15" s="37"/>
      <c r="K15" s="37"/>
      <c r="L15" s="37"/>
      <c r="M15" s="37" t="s">
        <v>171</v>
      </c>
      <c r="N15" s="46"/>
    </row>
  </sheetData>
  <mergeCells count="11">
    <mergeCell ref="M3:M4"/>
    <mergeCell ref="N3:N4"/>
    <mergeCell ref="A1:L1"/>
    <mergeCell ref="A3:A4"/>
    <mergeCell ref="B3:B4"/>
    <mergeCell ref="C3:E3"/>
    <mergeCell ref="H3:H4"/>
    <mergeCell ref="I3:J3"/>
    <mergeCell ref="A2:L2"/>
    <mergeCell ref="F3:G3"/>
    <mergeCell ref="K3:L3"/>
  </mergeCells>
  <pageMargins left="0.7" right="0.7" top="0.75" bottom="0.75" header="0.3" footer="0.3"/>
  <pageSetup paperSize="9" scale="67" orientation="landscape" horizontalDpi="300" verticalDpi="30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1D6E6-E329-4071-9B82-5FF2F2B847C5}">
  <sheetPr codeName="Sheet7"/>
  <dimension ref="A1:I15"/>
  <sheetViews>
    <sheetView view="pageBreakPreview" topLeftCell="A7" zoomScale="70" zoomScaleNormal="100" zoomScaleSheetLayoutView="70" workbookViewId="0">
      <selection activeCell="I6" sqref="I6"/>
    </sheetView>
  </sheetViews>
  <sheetFormatPr defaultColWidth="9.1796875" defaultRowHeight="14.5" x14ac:dyDescent="0.35"/>
  <cols>
    <col min="1" max="1" width="7" style="30" customWidth="1"/>
    <col min="2" max="2" width="13.26953125" style="30" customWidth="1"/>
    <col min="3" max="3" width="15.26953125" style="35" customWidth="1"/>
    <col min="4" max="4" width="13.7265625" style="35" customWidth="1"/>
    <col min="5" max="5" width="12.81640625" style="30" customWidth="1"/>
    <col min="6" max="7" width="19.54296875" style="30" customWidth="1"/>
    <col min="8" max="8" width="15.26953125" style="30" customWidth="1"/>
    <col min="9" max="9" width="18.81640625" style="30" customWidth="1"/>
    <col min="10" max="16384" width="9.1796875" style="30"/>
  </cols>
  <sheetData>
    <row r="1" spans="1:9" x14ac:dyDescent="0.35">
      <c r="A1" s="109" t="s">
        <v>119</v>
      </c>
      <c r="B1" s="109"/>
      <c r="C1" s="109"/>
      <c r="D1" s="109"/>
      <c r="E1" s="109"/>
      <c r="F1" s="109"/>
      <c r="G1" s="109"/>
      <c r="H1" s="109"/>
      <c r="I1" s="109"/>
    </row>
    <row r="2" spans="1:9" ht="16" thickBot="1" x14ac:dyDescent="0.4">
      <c r="A2" s="29" t="s">
        <v>82</v>
      </c>
      <c r="B2" s="29"/>
      <c r="C2" s="29"/>
      <c r="D2" s="29"/>
      <c r="E2" s="29"/>
      <c r="H2" s="29"/>
      <c r="I2" s="29"/>
    </row>
    <row r="3" spans="1:9" ht="35.25" customHeight="1" thickBot="1" x14ac:dyDescent="0.4">
      <c r="A3" s="110" t="s">
        <v>38</v>
      </c>
      <c r="B3" s="110" t="s">
        <v>39</v>
      </c>
      <c r="C3" s="118" t="s">
        <v>75</v>
      </c>
      <c r="D3" s="118" t="s">
        <v>76</v>
      </c>
      <c r="E3" s="110" t="s">
        <v>42</v>
      </c>
      <c r="F3" s="31" t="s">
        <v>210</v>
      </c>
      <c r="G3" s="31" t="s">
        <v>212</v>
      </c>
      <c r="H3" s="110" t="s">
        <v>77</v>
      </c>
      <c r="I3" s="110" t="s">
        <v>45</v>
      </c>
    </row>
    <row r="4" spans="1:9" ht="54" customHeight="1" thickBot="1" x14ac:dyDescent="0.4">
      <c r="A4" s="111"/>
      <c r="B4" s="111"/>
      <c r="C4" s="119"/>
      <c r="D4" s="119"/>
      <c r="E4" s="111"/>
      <c r="F4" s="31" t="s">
        <v>211</v>
      </c>
      <c r="G4" s="31" t="s">
        <v>211</v>
      </c>
      <c r="H4" s="111"/>
      <c r="I4" s="111"/>
    </row>
    <row r="5" spans="1:9" ht="16" thickBot="1" x14ac:dyDescent="0.4">
      <c r="A5" s="18">
        <v>1</v>
      </c>
      <c r="B5" s="18">
        <v>2</v>
      </c>
      <c r="C5" s="32">
        <v>3</v>
      </c>
      <c r="D5" s="32">
        <v>5</v>
      </c>
      <c r="E5" s="18">
        <v>6</v>
      </c>
      <c r="F5" s="32">
        <v>7</v>
      </c>
      <c r="G5" s="18">
        <v>8</v>
      </c>
      <c r="H5" s="32">
        <v>9</v>
      </c>
      <c r="I5" s="18">
        <v>10</v>
      </c>
    </row>
    <row r="6" spans="1:9" ht="130" customHeight="1" thickBot="1" x14ac:dyDescent="0.4">
      <c r="A6" s="13">
        <v>1</v>
      </c>
      <c r="B6" s="13" t="s">
        <v>83</v>
      </c>
      <c r="C6" s="33" t="s">
        <v>84</v>
      </c>
      <c r="D6" s="33" t="s">
        <v>85</v>
      </c>
      <c r="E6" s="16" t="s">
        <v>80</v>
      </c>
      <c r="H6" s="18"/>
      <c r="I6" s="18"/>
    </row>
    <row r="7" spans="1:9" ht="48" customHeight="1" thickBot="1" x14ac:dyDescent="0.4">
      <c r="A7" s="13">
        <v>2</v>
      </c>
      <c r="B7" s="13" t="s">
        <v>86</v>
      </c>
      <c r="C7" s="112" t="s">
        <v>87</v>
      </c>
      <c r="D7" s="112" t="s">
        <v>88</v>
      </c>
      <c r="E7" s="115" t="s">
        <v>80</v>
      </c>
      <c r="F7" s="18"/>
      <c r="G7" s="18"/>
      <c r="H7" s="13"/>
      <c r="I7" s="13"/>
    </row>
    <row r="8" spans="1:9" ht="31.5" thickBot="1" x14ac:dyDescent="0.4">
      <c r="A8" s="13">
        <v>3</v>
      </c>
      <c r="B8" s="13" t="s">
        <v>89</v>
      </c>
      <c r="C8" s="113"/>
      <c r="D8" s="113"/>
      <c r="E8" s="116"/>
      <c r="F8" s="57"/>
      <c r="G8" s="13"/>
      <c r="H8" s="13"/>
      <c r="I8" s="13"/>
    </row>
    <row r="9" spans="1:9" ht="31.5" thickBot="1" x14ac:dyDescent="0.4">
      <c r="A9" s="13">
        <v>4</v>
      </c>
      <c r="B9" s="13" t="s">
        <v>90</v>
      </c>
      <c r="C9" s="113"/>
      <c r="D9" s="113"/>
      <c r="E9" s="116"/>
      <c r="F9" s="57"/>
      <c r="G9" s="13"/>
      <c r="H9" s="13"/>
      <c r="I9" s="13"/>
    </row>
    <row r="10" spans="1:9" ht="31.5" thickBot="1" x14ac:dyDescent="0.4">
      <c r="A10" s="13">
        <v>5</v>
      </c>
      <c r="B10" s="13" t="s">
        <v>91</v>
      </c>
      <c r="C10" s="113"/>
      <c r="D10" s="113"/>
      <c r="E10" s="116"/>
      <c r="F10" s="57"/>
      <c r="G10" s="13"/>
      <c r="H10" s="13"/>
      <c r="I10" s="13"/>
    </row>
    <row r="11" spans="1:9" ht="31.5" thickBot="1" x14ac:dyDescent="0.4">
      <c r="A11" s="13">
        <v>6</v>
      </c>
      <c r="B11" s="13" t="s">
        <v>92</v>
      </c>
      <c r="C11" s="113"/>
      <c r="D11" s="113"/>
      <c r="E11" s="116"/>
      <c r="F11" s="57"/>
      <c r="G11" s="13"/>
      <c r="H11" s="13"/>
      <c r="I11" s="13"/>
    </row>
    <row r="12" spans="1:9" ht="31.5" thickBot="1" x14ac:dyDescent="0.4">
      <c r="A12" s="13">
        <v>7</v>
      </c>
      <c r="B12" s="13" t="s">
        <v>93</v>
      </c>
      <c r="C12" s="113"/>
      <c r="D12" s="113"/>
      <c r="E12" s="116"/>
      <c r="F12" s="57"/>
      <c r="G12" s="13"/>
      <c r="H12" s="13"/>
      <c r="I12" s="13"/>
    </row>
    <row r="13" spans="1:9" ht="31.5" thickBot="1" x14ac:dyDescent="0.4">
      <c r="A13" s="34">
        <v>8</v>
      </c>
      <c r="B13" s="13" t="s">
        <v>94</v>
      </c>
      <c r="C13" s="114"/>
      <c r="D13" s="114"/>
      <c r="E13" s="117"/>
      <c r="F13" s="57"/>
      <c r="G13" s="13"/>
      <c r="H13" s="13"/>
      <c r="I13" s="13"/>
    </row>
    <row r="14" spans="1:9" ht="47" thickBot="1" x14ac:dyDescent="0.4">
      <c r="A14" s="13"/>
      <c r="B14" s="13" t="s">
        <v>81</v>
      </c>
      <c r="C14" s="27"/>
      <c r="D14" s="27"/>
      <c r="E14" s="13"/>
      <c r="F14" s="57" t="s">
        <v>139</v>
      </c>
      <c r="G14" s="13" t="s">
        <v>139</v>
      </c>
      <c r="H14" s="13"/>
      <c r="I14" s="13"/>
    </row>
    <row r="15" spans="1:9" ht="16" thickBot="1" x14ac:dyDescent="0.4">
      <c r="F15" s="57"/>
      <c r="G15" s="13"/>
    </row>
  </sheetData>
  <mergeCells count="11">
    <mergeCell ref="A1:I1"/>
    <mergeCell ref="I3:I4"/>
    <mergeCell ref="C7:C13"/>
    <mergeCell ref="D7:D13"/>
    <mergeCell ref="E7:E13"/>
    <mergeCell ref="A3:A4"/>
    <mergeCell ref="B3:B4"/>
    <mergeCell ref="C3:C4"/>
    <mergeCell ref="D3:D4"/>
    <mergeCell ref="E3:E4"/>
    <mergeCell ref="H3:H4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4</vt:i4>
      </vt:variant>
    </vt:vector>
  </HeadingPairs>
  <TitlesOfParts>
    <vt:vector size="15" baseType="lpstr">
      <vt:lpstr>Summary Sheet  PPCB</vt:lpstr>
      <vt:lpstr>Air Quality  PPCB</vt:lpstr>
      <vt:lpstr>CIE 1 PPCB</vt:lpstr>
      <vt:lpstr>CIE 2(i) PPCB</vt:lpstr>
      <vt:lpstr>CIE 3 PPCB</vt:lpstr>
      <vt:lpstr>CIE 4 PPCB RO,SEE,CEE</vt:lpstr>
      <vt:lpstr>CBGB 3(PPCB)</vt:lpstr>
      <vt:lpstr>COS 1 PPCB</vt:lpstr>
      <vt:lpstr>  COS 2 -3 PPCB</vt:lpstr>
      <vt:lpstr>COS 4 PPCB</vt:lpstr>
      <vt:lpstr>COS 5 PPCB</vt:lpstr>
      <vt:lpstr>'Air Quality  PPCB'!Print_Area</vt:lpstr>
      <vt:lpstr>'CIE 4 PPCB RO,SEE,CEE'!Print_Area</vt:lpstr>
      <vt:lpstr>'COS 5 PPCB'!Print_Area</vt:lpstr>
      <vt:lpstr>'Summary Sheet  PPCB'!Print_Area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2019-05-08T10:59:59Z</cp:lastPrinted>
  <dcterms:created xsi:type="dcterms:W3CDTF">2019-05-07T06:25:14Z</dcterms:created>
  <dcterms:modified xsi:type="dcterms:W3CDTF">2019-05-19T08:25:02Z</dcterms:modified>
</cp:coreProperties>
</file>